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8" windowWidth="15360" windowHeight="8796" tabRatio="870" activeTab="0"/>
  </bookViews>
  <sheets>
    <sheet name="прил 3" sheetId="1" r:id="rId1"/>
    <sheet name="прил 4 " sheetId="2" r:id="rId2"/>
    <sheet name="прил 5" sheetId="3" r:id="rId3"/>
  </sheets>
  <definedNames>
    <definedName name="_xlnm.Print_Titles" localSheetId="0">'прил 3'!$18:$19</definedName>
  </definedNames>
  <calcPr fullCalcOnLoad="1"/>
</workbook>
</file>

<file path=xl/sharedStrings.xml><?xml version="1.0" encoding="utf-8"?>
<sst xmlns="http://schemas.openxmlformats.org/spreadsheetml/2006/main" count="1090" uniqueCount="265">
  <si>
    <t>Резервные средства</t>
  </si>
  <si>
    <t>Мероприятия в области спорта и физической культуры</t>
  </si>
  <si>
    <t>Муниципальная подпрограмма"Содействие развитию и модернизации улично-дорожной сети муниципального образования"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</si>
  <si>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</si>
  <si>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Межбюджетные трансферты</t>
  </si>
  <si>
    <t>500</t>
  </si>
  <si>
    <t>Мобилизационная и вневойсковая подготовка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</si>
  <si>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в рамках непрограммных расходов органов судебной власти</t>
  </si>
  <si>
    <t>0409</t>
  </si>
  <si>
    <t>Непрограммные расходы отдельных органов местного самоуправления</t>
  </si>
  <si>
    <t>0503</t>
  </si>
  <si>
    <t>Благоустройство</t>
  </si>
  <si>
    <t>Муниципальная подпрограмма "Содействие развитию и модернизации улично-дорожной сети муниципального образования"</t>
  </si>
  <si>
    <t>Дорожное хозяйство (дорожные фонды)</t>
  </si>
  <si>
    <t>Муниципальная подпрограмма "Поддержка муниципальных проектов и мероприятий по благоустройству"</t>
  </si>
  <si>
    <t>870</t>
  </si>
  <si>
    <t>540</t>
  </si>
  <si>
    <t>Иные  межбюджетные трансферты</t>
  </si>
  <si>
    <t>Всего</t>
  </si>
  <si>
    <t xml:space="preserve">Обеспечение деятельности (оказание услуг) подведомственных учреждений </t>
  </si>
  <si>
    <t>НАЦИОНАЛЬНАЯ БЕЗОПАСНОСТЬ И ПРАВООХРАНИТЕЛЬНАЯ ДЕЯТЕЛЬНОСТЬ</t>
  </si>
  <si>
    <t>17</t>
  </si>
  <si>
    <t>19</t>
  </si>
  <si>
    <t>27</t>
  </si>
  <si>
    <t>28</t>
  </si>
  <si>
    <t>34</t>
  </si>
  <si>
    <t>Целевая статья</t>
  </si>
  <si>
    <t>Вид расходов</t>
  </si>
  <si>
    <t>Другие общегосударственные вопросы</t>
  </si>
  <si>
    <t>Физическая культура и спорт</t>
  </si>
  <si>
    <t>1100</t>
  </si>
  <si>
    <t>0111</t>
  </si>
  <si>
    <t>0113</t>
  </si>
  <si>
    <t>Приложение 5</t>
  </si>
  <si>
    <t>0200</t>
  </si>
  <si>
    <t>0203</t>
  </si>
  <si>
    <t>40</t>
  </si>
  <si>
    <t>0300</t>
  </si>
  <si>
    <t>Национальная безопасность и правоохранительная деятельность</t>
  </si>
  <si>
    <t>Национальная оборона</t>
  </si>
  <si>
    <t>13</t>
  </si>
  <si>
    <t>37</t>
  </si>
  <si>
    <t>42</t>
  </si>
  <si>
    <t>43</t>
  </si>
  <si>
    <t>47</t>
  </si>
  <si>
    <t>ИТОГО :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</si>
  <si>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</si>
  <si>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</si>
  <si>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 и органов финансового (финансово-бюджетного) надзора</t>
  </si>
  <si>
    <t>Резервные фонды</t>
  </si>
  <si>
    <t>Наименование главных распорядителей и наименование показателей бюджетной классификации</t>
  </si>
  <si>
    <t>Код ведомства</t>
  </si>
  <si>
    <t>Раздел, подраздел</t>
  </si>
  <si>
    <t/>
  </si>
  <si>
    <t>ОБЩЕГОСУДАРСТВЕННЫЕ ВОПРОСЫ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</si>
  <si>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</si>
  <si>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</si>
  <si>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</si>
  <si>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</si>
  <si>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</si>
  <si>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</si>
  <si>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</si>
  <si>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</si>
  <si>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</si>
  <si>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</si>
  <si>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ФИЗИЧЕСКАЯ КУЛЬТУРА И СПОРТ</t>
  </si>
  <si>
    <t>(руб.)</t>
  </si>
  <si>
    <t>0104</t>
  </si>
  <si>
    <t>Национальная экономика</t>
  </si>
  <si>
    <t>0400</t>
  </si>
  <si>
    <t>№ строки</t>
  </si>
  <si>
    <t>Наименование показателя бюджетной классификации</t>
  </si>
  <si>
    <t>Раздел-подраздел</t>
  </si>
  <si>
    <t>1</t>
  </si>
  <si>
    <t>2</t>
  </si>
  <si>
    <t>3</t>
  </si>
  <si>
    <t>4</t>
  </si>
  <si>
    <t>5</t>
  </si>
  <si>
    <t>6</t>
  </si>
  <si>
    <t>7</t>
  </si>
  <si>
    <t>Общегосударственные вопросы</t>
  </si>
  <si>
    <t>0100</t>
  </si>
  <si>
    <t>0102</t>
  </si>
  <si>
    <t>8</t>
  </si>
  <si>
    <t>9</t>
  </si>
  <si>
    <t>10</t>
  </si>
  <si>
    <t>11</t>
  </si>
  <si>
    <t>12</t>
  </si>
  <si>
    <t>0106</t>
  </si>
  <si>
    <t>Жилищно-коммунальное хозяйство</t>
  </si>
  <si>
    <t>0500</t>
  </si>
  <si>
    <t xml:space="preserve">Руководство и управление в сфере установленных функций органов местного самоуправления </t>
  </si>
  <si>
    <t>Глава муниципального образования</t>
  </si>
  <si>
    <t>Непрограммные расходы  главы муниципального образования и местных администраций</t>
  </si>
  <si>
    <t>Резервные фонды местных администраций</t>
  </si>
  <si>
    <t xml:space="preserve">Резервные фонды  </t>
  </si>
  <si>
    <t>( руб.)</t>
  </si>
  <si>
    <t>829</t>
  </si>
  <si>
    <t>Администрация Степановского сельсовета Ирбейского района Красноярского края</t>
  </si>
  <si>
    <t>2200000000</t>
  </si>
  <si>
    <t>2200004600</t>
  </si>
  <si>
    <t>2200007050</t>
  </si>
  <si>
    <t>0100000000</t>
  </si>
  <si>
    <t>0120000000</t>
  </si>
  <si>
    <t>0120060020</t>
  </si>
  <si>
    <t>0110000000</t>
  </si>
  <si>
    <t>0130000000</t>
  </si>
  <si>
    <t>0130097000</t>
  </si>
  <si>
    <t>0110060010</t>
  </si>
  <si>
    <t>0110060040</t>
  </si>
  <si>
    <t>0110060050</t>
  </si>
  <si>
    <t>2200075140</t>
  </si>
  <si>
    <t>2200051180</t>
  </si>
  <si>
    <t>20</t>
  </si>
  <si>
    <t>21</t>
  </si>
  <si>
    <t>22</t>
  </si>
  <si>
    <t>23</t>
  </si>
  <si>
    <t>24</t>
  </si>
  <si>
    <t>25</t>
  </si>
  <si>
    <t>26</t>
  </si>
  <si>
    <t>14</t>
  </si>
  <si>
    <t>15</t>
  </si>
  <si>
    <t>16</t>
  </si>
  <si>
    <t>18</t>
  </si>
  <si>
    <t>29</t>
  </si>
  <si>
    <t>30</t>
  </si>
  <si>
    <t>31</t>
  </si>
  <si>
    <t>32</t>
  </si>
  <si>
    <t>33</t>
  </si>
  <si>
    <t>35</t>
  </si>
  <si>
    <t>36</t>
  </si>
  <si>
    <t>38</t>
  </si>
  <si>
    <t>39</t>
  </si>
  <si>
    <t>41</t>
  </si>
  <si>
    <t>44</t>
  </si>
  <si>
    <t>45</t>
  </si>
  <si>
    <t>46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</si>
  <si>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</si>
  <si>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</si>
  <si>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</si>
  <si>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</si>
  <si>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</si>
  <si>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</si>
  <si>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</si>
  <si>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</si>
  <si>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</si>
  <si>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</si>
  <si>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</si>
  <si>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</si>
  <si>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</si>
  <si>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</si>
  <si>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</si>
  <si>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</si>
  <si>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</si>
  <si>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</si>
  <si>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</si>
  <si>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</si>
  <si>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</si>
  <si>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</si>
  <si>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</si>
  <si>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</si>
  <si>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Муниципальная программа"Содействие развитию муниципального образования Степановский сельсовет  "</t>
  </si>
  <si>
    <t>Муниципальная программа "Содействие развитию муниципального образования  Степановский сельсовет "</t>
  </si>
  <si>
    <t xml:space="preserve">Муниципальная программа"Содействие развитию муниципального образования Степановский сельсовет"  </t>
  </si>
  <si>
    <t xml:space="preserve">Муниципальная подпрограмма "Развитие массовой физической культуры и спорта" </t>
  </si>
  <si>
    <t>Мероприятия по осуществлению дорожной деятельности</t>
  </si>
  <si>
    <t xml:space="preserve">Осуществление полномочий по созданию и обеспечению деятельности административных комиссий в рамках непрограммных расходов </t>
  </si>
  <si>
    <t>НАЦИОНАЛЬНАЯ ОБОРОНА</t>
  </si>
  <si>
    <t>НАЦИОНАЛЬНАЯ ЭКОНОМИКА</t>
  </si>
  <si>
    <t>ЖИЛИЩНО-КОММУНАЛЬНОЕ ХОЗЯЙСТВО</t>
  </si>
  <si>
    <t>Мероприятия по содержанию мест захоронения</t>
  </si>
  <si>
    <t>Уличное освещение</t>
  </si>
  <si>
    <t>Прочие мероприятия</t>
  </si>
  <si>
    <t xml:space="preserve">Осуществление первичного воинского учета на территориях, где отсутствуют военные комиссариаты </t>
  </si>
  <si>
    <t>72</t>
  </si>
  <si>
    <t>73</t>
  </si>
  <si>
    <t>74</t>
  </si>
  <si>
    <t xml:space="preserve">Ведомственная структура расходов  бюджета сельского поселения </t>
  </si>
  <si>
    <t>Муниципальная программа Степановского сельсовета "Содействие развитию муниципального образования  Степановский сельсовет "</t>
  </si>
  <si>
    <t>Муниципальная подпрограмма "Развитие массовой физической культуры и спорта"</t>
  </si>
  <si>
    <t>Обеспечение пожарной безопасности</t>
  </si>
  <si>
    <t>0310</t>
  </si>
  <si>
    <t>Муниципальная подпрограмма "Обеспечение первичных мер пожарной безопасности в границах населенных пунктов поселения"</t>
  </si>
  <si>
    <t>Обеспечение деятельности (оказания услуг)подведомственных учреждений</t>
  </si>
  <si>
    <t xml:space="preserve">к решению Степановского </t>
  </si>
  <si>
    <t>сельского Совета депутатов</t>
  </si>
  <si>
    <t>к решению Степановского</t>
  </si>
  <si>
    <t>01400S4120</t>
  </si>
  <si>
    <t>0140000000</t>
  </si>
  <si>
    <t>75</t>
  </si>
  <si>
    <t>76</t>
  </si>
  <si>
    <t>77</t>
  </si>
  <si>
    <t>78</t>
  </si>
  <si>
    <t>79</t>
  </si>
  <si>
    <t>80</t>
  </si>
  <si>
    <t>Субсидии на содержание автомобильных дорог общего пользования</t>
  </si>
  <si>
    <t>ВСЕГО:</t>
  </si>
  <si>
    <t>1000</t>
  </si>
  <si>
    <t>Социальная политика</t>
  </si>
  <si>
    <t>Пенсионное обеспечение</t>
  </si>
  <si>
    <t>1001</t>
  </si>
  <si>
    <t>СОЦИАЛЬНАЯ ПОЛИТИКА</t>
  </si>
  <si>
    <t>2200010010</t>
  </si>
  <si>
    <t xml:space="preserve">Защита населения и территории от чрезвычайных ситуаций природного и техногенного характера, пожарная безопасность </t>
  </si>
  <si>
    <t>83</t>
  </si>
  <si>
    <t>84</t>
  </si>
  <si>
    <t>85</t>
  </si>
  <si>
    <t>86</t>
  </si>
  <si>
    <t>87</t>
  </si>
  <si>
    <t>88</t>
  </si>
  <si>
    <t>850</t>
  </si>
  <si>
    <t>Уплата налогов, сборов и иных платежей</t>
  </si>
  <si>
    <t xml:space="preserve">(в редакции решения Степановского </t>
  </si>
  <si>
    <t>0140028100</t>
  </si>
  <si>
    <t>0110073380</t>
  </si>
  <si>
    <t>0110073880</t>
  </si>
  <si>
    <t>0110077450</t>
  </si>
  <si>
    <t>011007745</t>
  </si>
  <si>
    <t>Поддержка самообложения граждан в городских и сельских поселений</t>
  </si>
  <si>
    <t>Содействие развитию налогового потенциала</t>
  </si>
  <si>
    <t>Сумма на 2024 год</t>
  </si>
  <si>
    <t>0120075080</t>
  </si>
  <si>
    <t>Приложение 3</t>
  </si>
  <si>
    <t>Приложение 4</t>
  </si>
  <si>
    <t>Условно утверждённые расходы</t>
  </si>
  <si>
    <t>Условно утвержденные расходы</t>
  </si>
  <si>
    <t>Условно утвердженные расходы</t>
  </si>
  <si>
    <t>Распределение   бюджетных ассигнований бюджета  по разделам и 
подразделам бюджетной классификации расходов бюджетов Российской Федерации 
на 2023 год и плановый период 2024-2025 годов</t>
  </si>
  <si>
    <t>Сумма на  2023 год</t>
  </si>
  <si>
    <t>Сумма на 2025 год</t>
  </si>
  <si>
    <t>на 2023 год и плановый период на 2024-2025 годов</t>
  </si>
  <si>
    <t>на 2023 год  и плановый период 2024-2025 годов</t>
  </si>
  <si>
    <t>01200S5080</t>
  </si>
  <si>
    <t>81</t>
  </si>
  <si>
    <t>82</t>
  </si>
  <si>
    <t>Массовый спорт</t>
  </si>
  <si>
    <t>1102</t>
  </si>
  <si>
    <t>Закупка товаров, работ и услуг для обеспечения государственных (муниципальных) нужд</t>
  </si>
  <si>
    <t>Подпрограмма "Поддержка муниципальных проектов и мероприятий по благоустройству территорий"</t>
  </si>
  <si>
    <t xml:space="preserve">Обеспечение  первичных мер пожарной безопасности </t>
  </si>
  <si>
    <t>Уплата  налогов, сборов и иных платежей</t>
  </si>
  <si>
    <t>89</t>
  </si>
  <si>
    <t>от  27.12.2022</t>
  </si>
  <si>
    <t>№ 40</t>
  </si>
  <si>
    <t xml:space="preserve">от 27.12.2022 </t>
  </si>
  <si>
    <t>от 27.12.2022</t>
  </si>
  <si>
    <t>(в редакции решения Степановского</t>
  </si>
  <si>
    <t>Сумма на  2025 год</t>
  </si>
  <si>
    <t>Сумма на   2023 год</t>
  </si>
  <si>
    <t>Сумма на 2023 год</t>
  </si>
  <si>
    <t xml:space="preserve">Распределение бюджетных ассигнований по целевым статьям (муниципальным программам  бюджета сельского поселения и непрограммным направлениям деятельности), группам и подгруппам видов расходов, разделам, подразделам классификации расходов бюджета сельского поселения </t>
  </si>
  <si>
    <t>от  27.03.2023</t>
  </si>
  <si>
    <t>№ 4)</t>
  </si>
  <si>
    <t xml:space="preserve">от 27.03.2023 </t>
  </si>
  <si>
    <t>от 27.03.2023</t>
  </si>
  <si>
    <t>0120073380</t>
  </si>
  <si>
    <t>0120073880</t>
  </si>
  <si>
    <t>90</t>
  </si>
  <si>
    <t>91</t>
  </si>
  <si>
    <t>92</t>
  </si>
  <si>
    <t>93</t>
  </si>
  <si>
    <t>от __.2023</t>
  </si>
  <si>
    <t>№ __)</t>
  </si>
  <si>
    <t xml:space="preserve">от __.2023 </t>
  </si>
  <si>
    <t>от  _____.2023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</si>
</sst>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#,##0.000"/>
    <numFmt numFmtId="179" formatCode="0.000"/>
    <numFmt numFmtId="180" formatCode="[$-FC19]d\ mmmm\ yyyy\ &quot;г.&quot;"/>
    <numFmt numFmtId="181" formatCode="0.0000"/>
    <numFmt numFmtId="182" formatCode="0.00000"/>
    <numFmt numFmtId="183" formatCode="0.000000"/>
    <numFmt numFmtId="184" formatCode="0.0000000"/>
    <numFmt numFmtId="185" formatCode="0.00000000"/>
    <numFmt numFmtId="186" formatCode="0.000000000"/>
    <numFmt numFmtId="187" formatCode="0.0000000000"/>
    <numFmt numFmtId="188" formatCode="0.00000000000"/>
    <numFmt numFmtId="189" formatCode="?"/>
  </numFmts>
  <fonts count="49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8"/>
      <color indexed="8"/>
      <name val="Calibri"/>
      <family val="2"/>
    </font>
    <font>
      <u val="single"/>
      <sz val="12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u val="single"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1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2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7" borderId="0" applyNumberFormat="0" applyBorder="0" applyAlignment="0" applyProtection="0"/>
    <xf numFmtId="0" fontId="36" fillId="10" borderId="0" applyNumberFormat="0" applyBorder="0" applyAlignment="0" applyProtection="0"/>
    <xf numFmtId="0" fontId="36" fillId="3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7" borderId="0" applyNumberFormat="0" applyBorder="0" applyAlignment="0" applyProtection="0"/>
    <xf numFmtId="0" fontId="37" fillId="13" borderId="0" applyNumberFormat="0" applyBorder="0" applyAlignment="0" applyProtection="0"/>
    <xf numFmtId="0" fontId="37" fillId="3" borderId="0" applyNumberFormat="0" applyBorder="0" applyAlignment="0" applyProtection="0"/>
    <xf numFmtId="0" fontId="37" fillId="11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8" fillId="19" borderId="1" applyNumberFormat="0" applyAlignment="0" applyProtection="0"/>
    <xf numFmtId="0" fontId="39" fillId="2" borderId="2" applyNumberFormat="0" applyAlignment="0" applyProtection="0"/>
    <xf numFmtId="0" fontId="40" fillId="2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27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0" borderId="7" applyNumberFormat="0" applyAlignment="0" applyProtection="0"/>
    <xf numFmtId="0" fontId="20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8" fillId="0" borderId="0">
      <alignment/>
      <protection/>
    </xf>
    <xf numFmtId="0" fontId="10" fillId="0" borderId="0">
      <alignment/>
      <protection/>
    </xf>
    <xf numFmtId="0" fontId="6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24" borderId="0" applyNumberFormat="0" applyBorder="0" applyAlignment="0" applyProtection="0"/>
  </cellStyleXfs>
  <cellXfs count="191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horizontal="center" vertical="center"/>
    </xf>
    <xf numFmtId="4" fontId="1" fillId="0" borderId="0" xfId="0" applyNumberFormat="1" applyFont="1" applyFill="1" applyAlignment="1">
      <alignment horizontal="center" vertical="center"/>
    </xf>
    <xf numFmtId="4" fontId="2" fillId="0" borderId="0" xfId="53" applyNumberFormat="1" applyFont="1" applyFill="1" applyAlignment="1">
      <alignment horizontal="center" vertical="center"/>
      <protection/>
    </xf>
    <xf numFmtId="4" fontId="2" fillId="0" borderId="0" xfId="54" applyNumberFormat="1" applyFont="1" applyFill="1" applyAlignment="1">
      <alignment horizontal="center" vertical="center"/>
      <protection/>
    </xf>
    <xf numFmtId="4" fontId="2" fillId="0" borderId="0" xfId="0" applyNumberFormat="1" applyFont="1" applyFill="1" applyAlignment="1">
      <alignment horizontal="center" vertical="center"/>
    </xf>
    <xf numFmtId="49" fontId="9" fillId="0" borderId="0" xfId="0" applyNumberFormat="1" applyFont="1" applyFill="1" applyAlignment="1">
      <alignment horizontal="center" vertical="center"/>
    </xf>
    <xf numFmtId="0" fontId="11" fillId="0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top" wrapText="1"/>
    </xf>
    <xf numFmtId="4" fontId="11" fillId="0" borderId="10" xfId="0" applyNumberFormat="1" applyFont="1" applyFill="1" applyBorder="1" applyAlignment="1">
      <alignment horizontal="center" vertical="center" wrapText="1"/>
    </xf>
    <xf numFmtId="4" fontId="16" fillId="0" borderId="0" xfId="0" applyNumberFormat="1" applyFont="1" applyFill="1" applyAlignment="1">
      <alignment horizontal="center" vertical="center"/>
    </xf>
    <xf numFmtId="4" fontId="15" fillId="0" borderId="0" xfId="53" applyNumberFormat="1" applyFont="1" applyFill="1" applyAlignment="1">
      <alignment horizontal="center" vertical="center"/>
      <protection/>
    </xf>
    <xf numFmtId="4" fontId="2" fillId="0" borderId="0" xfId="53" applyNumberFormat="1" applyFont="1" applyFill="1" applyAlignment="1">
      <alignment vertical="center"/>
      <protection/>
    </xf>
    <xf numFmtId="4" fontId="2" fillId="0" borderId="0" xfId="53" applyNumberFormat="1" applyFont="1" applyFill="1" applyAlignment="1">
      <alignment horizontal="left" vertical="center"/>
      <protection/>
    </xf>
    <xf numFmtId="4" fontId="2" fillId="0" borderId="0" xfId="0" applyNumberFormat="1" applyFont="1" applyFill="1" applyAlignment="1">
      <alignment horizontal="left" vertical="center"/>
    </xf>
    <xf numFmtId="49" fontId="2" fillId="0" borderId="0" xfId="0" applyNumberFormat="1" applyFont="1" applyFill="1" applyAlignment="1">
      <alignment horizontal="center" vertical="top"/>
    </xf>
    <xf numFmtId="2" fontId="13" fillId="0" borderId="10" xfId="0" applyNumberFormat="1" applyFont="1" applyFill="1" applyBorder="1" applyAlignment="1">
      <alignment horizontal="left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2" fontId="11" fillId="0" borderId="10" xfId="0" applyNumberFormat="1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justify" vertical="top" wrapText="1"/>
    </xf>
    <xf numFmtId="49" fontId="11" fillId="0" borderId="10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left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wrapText="1"/>
    </xf>
    <xf numFmtId="4" fontId="14" fillId="0" borderId="10" xfId="0" applyNumberFormat="1" applyFont="1" applyFill="1" applyBorder="1" applyAlignment="1">
      <alignment horizontal="center" vertical="center" wrapText="1"/>
    </xf>
    <xf numFmtId="4" fontId="14" fillId="0" borderId="11" xfId="0" applyNumberFormat="1" applyFont="1" applyFill="1" applyBorder="1" applyAlignment="1">
      <alignment horizontal="center" vertical="center" wrapText="1"/>
    </xf>
    <xf numFmtId="4" fontId="11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49" fontId="14" fillId="0" borderId="12" xfId="0" applyNumberFormat="1" applyFont="1" applyFill="1" applyBorder="1" applyAlignment="1">
      <alignment horizontal="center" vertical="center" wrapText="1"/>
    </xf>
    <xf numFmtId="4" fontId="14" fillId="0" borderId="12" xfId="0" applyNumberFormat="1" applyFont="1" applyFill="1" applyBorder="1" applyAlignment="1">
      <alignment horizontal="center" vertical="center" wrapText="1"/>
    </xf>
    <xf numFmtId="4" fontId="14" fillId="0" borderId="13" xfId="0" applyNumberFormat="1" applyFont="1" applyFill="1" applyBorder="1" applyAlignment="1">
      <alignment horizontal="center" vertical="center" wrapText="1"/>
    </xf>
    <xf numFmtId="49" fontId="14" fillId="0" borderId="14" xfId="0" applyNumberFormat="1" applyFont="1" applyFill="1" applyBorder="1" applyAlignment="1">
      <alignment horizontal="center" vertical="center" wrapText="1"/>
    </xf>
    <xf numFmtId="4" fontId="14" fillId="0" borderId="14" xfId="0" applyNumberFormat="1" applyFont="1" applyFill="1" applyBorder="1" applyAlignment="1">
      <alignment horizontal="center" vertical="center" wrapText="1"/>
    </xf>
    <xf numFmtId="4" fontId="14" fillId="0" borderId="15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Alignment="1">
      <alignment horizontal="center" vertical="top"/>
    </xf>
    <xf numFmtId="0" fontId="11" fillId="0" borderId="0" xfId="0" applyNumberFormat="1" applyFont="1" applyFill="1" applyAlignment="1">
      <alignment/>
    </xf>
    <xf numFmtId="49" fontId="11" fillId="0" borderId="0" xfId="0" applyNumberFormat="1" applyFont="1" applyFill="1" applyAlignment="1">
      <alignment horizontal="center"/>
    </xf>
    <xf numFmtId="49" fontId="11" fillId="0" borderId="0" xfId="0" applyNumberFormat="1" applyFont="1" applyFill="1" applyAlignment="1">
      <alignment/>
    </xf>
    <xf numFmtId="4" fontId="7" fillId="0" borderId="0" xfId="0" applyNumberFormat="1" applyFont="1" applyFill="1" applyAlignment="1">
      <alignment horizontal="right"/>
    </xf>
    <xf numFmtId="4" fontId="11" fillId="0" borderId="0" xfId="53" applyNumberFormat="1" applyFont="1" applyFill="1" applyAlignment="1">
      <alignment horizontal="right"/>
      <protection/>
    </xf>
    <xf numFmtId="49" fontId="12" fillId="0" borderId="0" xfId="0" applyNumberFormat="1" applyFont="1" applyFill="1" applyAlignment="1">
      <alignment/>
    </xf>
    <xf numFmtId="4" fontId="11" fillId="0" borderId="0" xfId="54" applyNumberFormat="1" applyFont="1" applyFill="1" applyAlignment="1">
      <alignment horizontal="right"/>
      <protection/>
    </xf>
    <xf numFmtId="0" fontId="7" fillId="0" borderId="0" xfId="0" applyFont="1" applyFill="1" applyAlignment="1" quotePrefix="1">
      <alignment wrapText="1"/>
    </xf>
    <xf numFmtId="4" fontId="7" fillId="0" borderId="0" xfId="0" applyNumberFormat="1" applyFont="1" applyFill="1" applyAlignment="1" quotePrefix="1">
      <alignment wrapText="1"/>
    </xf>
    <xf numFmtId="0" fontId="7" fillId="0" borderId="0" xfId="0" applyFont="1" applyFill="1" applyAlignment="1">
      <alignment horizontal="center" vertical="top"/>
    </xf>
    <xf numFmtId="0" fontId="7" fillId="0" borderId="0" xfId="0" applyFont="1" applyFill="1" applyAlignment="1">
      <alignment horizontal="center"/>
    </xf>
    <xf numFmtId="4" fontId="7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 horizontal="right"/>
    </xf>
    <xf numFmtId="4" fontId="14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/>
    </xf>
    <xf numFmtId="49" fontId="11" fillId="0" borderId="0" xfId="0" applyNumberFormat="1" applyFont="1" applyFill="1" applyBorder="1" applyAlignment="1">
      <alignment horizontal="center" vertical="top"/>
    </xf>
    <xf numFmtId="0" fontId="11" fillId="0" borderId="0" xfId="0" applyNumberFormat="1" applyFont="1" applyFill="1" applyBorder="1" applyAlignment="1">
      <alignment/>
    </xf>
    <xf numFmtId="49" fontId="11" fillId="0" borderId="0" xfId="0" applyNumberFormat="1" applyFont="1" applyFill="1" applyBorder="1" applyAlignment="1">
      <alignment horizontal="center"/>
    </xf>
    <xf numFmtId="4" fontId="11" fillId="0" borderId="0" xfId="0" applyNumberFormat="1" applyFont="1" applyFill="1" applyBorder="1" applyAlignment="1">
      <alignment/>
    </xf>
    <xf numFmtId="2" fontId="14" fillId="0" borderId="16" xfId="0" applyNumberFormat="1" applyFont="1" applyFill="1" applyBorder="1" applyAlignment="1">
      <alignment horizontal="left" vertical="center" wrapText="1"/>
    </xf>
    <xf numFmtId="2" fontId="14" fillId="0" borderId="17" xfId="0" applyNumberFormat="1" applyFont="1" applyFill="1" applyBorder="1" applyAlignment="1">
      <alignment horizontal="left" vertical="center" wrapText="1"/>
    </xf>
    <xf numFmtId="2" fontId="14" fillId="0" borderId="18" xfId="0" applyNumberFormat="1" applyFont="1" applyFill="1" applyBorder="1" applyAlignment="1">
      <alignment horizontal="left" vertical="center" wrapText="1"/>
    </xf>
    <xf numFmtId="0" fontId="11" fillId="0" borderId="19" xfId="0" applyNumberFormat="1" applyFont="1" applyFill="1" applyBorder="1" applyAlignment="1">
      <alignment horizontal="center" vertical="center" wrapText="1"/>
    </xf>
    <xf numFmtId="49" fontId="11" fillId="0" borderId="20" xfId="0" applyNumberFormat="1" applyFont="1" applyFill="1" applyBorder="1" applyAlignment="1">
      <alignment horizontal="center" vertical="center" wrapText="1"/>
    </xf>
    <xf numFmtId="4" fontId="11" fillId="0" borderId="20" xfId="0" applyNumberFormat="1" applyFont="1" applyFill="1" applyBorder="1" applyAlignment="1" applyProtection="1">
      <alignment horizontal="center" vertical="center" wrapText="1"/>
      <protection locked="0"/>
    </xf>
    <xf numFmtId="172" fontId="11" fillId="0" borderId="20" xfId="0" applyNumberFormat="1" applyFont="1" applyFill="1" applyBorder="1" applyAlignment="1">
      <alignment horizontal="center" vertical="center" wrapText="1"/>
    </xf>
    <xf numFmtId="172" fontId="11" fillId="0" borderId="21" xfId="0" applyNumberFormat="1" applyFont="1" applyFill="1" applyBorder="1" applyAlignment="1">
      <alignment horizontal="center" vertical="center" wrapText="1"/>
    </xf>
    <xf numFmtId="49" fontId="14" fillId="0" borderId="20" xfId="0" applyNumberFormat="1" applyFont="1" applyFill="1" applyBorder="1" applyAlignment="1">
      <alignment horizontal="center" vertical="center"/>
    </xf>
    <xf numFmtId="0" fontId="13" fillId="0" borderId="19" xfId="0" applyNumberFormat="1" applyFont="1" applyFill="1" applyBorder="1" applyAlignment="1">
      <alignment horizontal="left" vertical="center"/>
    </xf>
    <xf numFmtId="4" fontId="13" fillId="0" borderId="20" xfId="0" applyNumberFormat="1" applyFont="1" applyFill="1" applyBorder="1" applyAlignment="1">
      <alignment horizontal="center" vertical="center"/>
    </xf>
    <xf numFmtId="4" fontId="13" fillId="0" borderId="2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Alignment="1">
      <alignment horizontal="left"/>
    </xf>
    <xf numFmtId="178" fontId="1" fillId="0" borderId="0" xfId="0" applyNumberFormat="1" applyFont="1" applyFill="1" applyAlignment="1">
      <alignment horizontal="right"/>
    </xf>
    <xf numFmtId="178" fontId="2" fillId="0" borderId="0" xfId="0" applyNumberFormat="1" applyFont="1" applyFill="1" applyAlignment="1">
      <alignment horizontal="left"/>
    </xf>
    <xf numFmtId="178" fontId="16" fillId="0" borderId="0" xfId="0" applyNumberFormat="1" applyFont="1" applyFill="1" applyAlignment="1">
      <alignment horizontal="right"/>
    </xf>
    <xf numFmtId="178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vertical="top"/>
    </xf>
    <xf numFmtId="0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178" fontId="2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/>
    </xf>
    <xf numFmtId="178" fontId="2" fillId="0" borderId="10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vertical="top" wrapText="1"/>
    </xf>
    <xf numFmtId="49" fontId="1" fillId="0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vertical="top" wrapText="1"/>
    </xf>
    <xf numFmtId="4" fontId="2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 vertical="top"/>
    </xf>
    <xf numFmtId="0" fontId="4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/>
    </xf>
    <xf numFmtId="178" fontId="4" fillId="0" borderId="0" xfId="0" applyNumberFormat="1" applyFont="1" applyFill="1" applyAlignment="1">
      <alignment/>
    </xf>
    <xf numFmtId="178" fontId="2" fillId="0" borderId="0" xfId="0" applyNumberFormat="1" applyFont="1" applyFill="1" applyAlignment="1">
      <alignment/>
    </xf>
    <xf numFmtId="0" fontId="14" fillId="0" borderId="10" xfId="0" applyFont="1" applyFill="1" applyBorder="1" applyAlignment="1">
      <alignment wrapText="1"/>
    </xf>
    <xf numFmtId="2" fontId="14" fillId="0" borderId="10" xfId="0" applyNumberFormat="1" applyFont="1" applyFill="1" applyBorder="1" applyAlignment="1">
      <alignment horizontal="left" vertical="center" wrapText="1"/>
    </xf>
    <xf numFmtId="49" fontId="11" fillId="0" borderId="22" xfId="0" applyNumberFormat="1" applyFont="1" applyFill="1" applyBorder="1" applyAlignment="1">
      <alignment horizontal="center" vertical="center" wrapText="1"/>
    </xf>
    <xf numFmtId="49" fontId="11" fillId="0" borderId="23" xfId="0" applyNumberFormat="1" applyFont="1" applyFill="1" applyBorder="1" applyAlignment="1">
      <alignment horizontal="center" vertical="top" wrapText="1"/>
    </xf>
    <xf numFmtId="49" fontId="11" fillId="0" borderId="23" xfId="0" applyNumberFormat="1" applyFont="1" applyFill="1" applyBorder="1" applyAlignment="1">
      <alignment horizontal="center" vertical="center" wrapText="1"/>
    </xf>
    <xf numFmtId="49" fontId="11" fillId="0" borderId="24" xfId="0" applyNumberFormat="1" applyFont="1" applyFill="1" applyBorder="1" applyAlignment="1">
      <alignment horizontal="center" vertical="center" wrapText="1"/>
    </xf>
    <xf numFmtId="49" fontId="17" fillId="0" borderId="14" xfId="0" applyNumberFormat="1" applyFont="1" applyFill="1" applyBorder="1" applyAlignment="1">
      <alignment horizontal="center" vertical="center" wrapText="1"/>
    </xf>
    <xf numFmtId="49" fontId="17" fillId="0" borderId="10" xfId="0" applyNumberFormat="1" applyFont="1" applyFill="1" applyBorder="1" applyAlignment="1">
      <alignment horizontal="center" vertical="center" wrapText="1"/>
    </xf>
    <xf numFmtId="0" fontId="14" fillId="0" borderId="16" xfId="0" applyNumberFormat="1" applyFont="1" applyFill="1" applyBorder="1" applyAlignment="1">
      <alignment vertical="top" wrapText="1"/>
    </xf>
    <xf numFmtId="2" fontId="17" fillId="0" borderId="18" xfId="0" applyNumberFormat="1" applyFont="1" applyFill="1" applyBorder="1" applyAlignment="1">
      <alignment horizontal="left" vertical="center" wrapText="1"/>
    </xf>
    <xf numFmtId="4" fontId="17" fillId="0" borderId="14" xfId="0" applyNumberFormat="1" applyFont="1" applyFill="1" applyBorder="1" applyAlignment="1">
      <alignment horizontal="center" vertical="center" wrapText="1"/>
    </xf>
    <xf numFmtId="4" fontId="17" fillId="0" borderId="15" xfId="0" applyNumberFormat="1" applyFont="1" applyFill="1" applyBorder="1" applyAlignment="1">
      <alignment horizontal="center" vertical="center" wrapText="1"/>
    </xf>
    <xf numFmtId="0" fontId="14" fillId="0" borderId="17" xfId="0" applyNumberFormat="1" applyFont="1" applyFill="1" applyBorder="1" applyAlignment="1">
      <alignment vertical="top" wrapText="1"/>
    </xf>
    <xf numFmtId="49" fontId="17" fillId="0" borderId="18" xfId="0" applyNumberFormat="1" applyFont="1" applyFill="1" applyBorder="1" applyAlignment="1">
      <alignment horizontal="left" vertical="center" wrapText="1"/>
    </xf>
    <xf numFmtId="2" fontId="14" fillId="0" borderId="17" xfId="0" applyNumberFormat="1" applyFont="1" applyFill="1" applyBorder="1" applyAlignment="1">
      <alignment vertical="top" wrapText="1"/>
    </xf>
    <xf numFmtId="49" fontId="14" fillId="0" borderId="14" xfId="0" applyNumberFormat="1" applyFont="1" applyFill="1" applyBorder="1" applyAlignment="1">
      <alignment horizontal="center" vertical="center"/>
    </xf>
    <xf numFmtId="4" fontId="14" fillId="0" borderId="14" xfId="0" applyNumberFormat="1" applyFont="1" applyFill="1" applyBorder="1" applyAlignment="1">
      <alignment horizontal="center" vertical="center"/>
    </xf>
    <xf numFmtId="4" fontId="14" fillId="0" borderId="15" xfId="0" applyNumberFormat="1" applyFont="1" applyFill="1" applyBorder="1" applyAlignment="1">
      <alignment horizontal="center" vertical="center"/>
    </xf>
    <xf numFmtId="49" fontId="14" fillId="0" borderId="10" xfId="0" applyNumberFormat="1" applyFont="1" applyFill="1" applyBorder="1" applyAlignment="1">
      <alignment horizontal="center" vertical="center"/>
    </xf>
    <xf numFmtId="4" fontId="14" fillId="0" borderId="10" xfId="0" applyNumberFormat="1" applyFont="1" applyFill="1" applyBorder="1" applyAlignment="1">
      <alignment horizontal="center" vertical="center"/>
    </xf>
    <xf numFmtId="4" fontId="14" fillId="0" borderId="11" xfId="0" applyNumberFormat="1" applyFont="1" applyFill="1" applyBorder="1" applyAlignment="1">
      <alignment horizontal="center" vertical="center"/>
    </xf>
    <xf numFmtId="49" fontId="14" fillId="0" borderId="16" xfId="0" applyNumberFormat="1" applyFont="1" applyFill="1" applyBorder="1" applyAlignment="1">
      <alignment horizontal="left" vertical="center"/>
    </xf>
    <xf numFmtId="49" fontId="14" fillId="0" borderId="25" xfId="0" applyNumberFormat="1" applyFont="1" applyFill="1" applyBorder="1" applyAlignment="1">
      <alignment horizontal="center" vertical="center" wrapText="1"/>
    </xf>
    <xf numFmtId="49" fontId="14" fillId="0" borderId="25" xfId="0" applyNumberFormat="1" applyFont="1" applyFill="1" applyBorder="1" applyAlignment="1">
      <alignment horizontal="center" vertical="center"/>
    </xf>
    <xf numFmtId="4" fontId="14" fillId="0" borderId="25" xfId="0" applyNumberFormat="1" applyFont="1" applyFill="1" applyBorder="1" applyAlignment="1">
      <alignment horizontal="center" vertical="center"/>
    </xf>
    <xf numFmtId="4" fontId="14" fillId="0" borderId="26" xfId="0" applyNumberFormat="1" applyFont="1" applyFill="1" applyBorder="1" applyAlignment="1">
      <alignment horizontal="center" vertical="center"/>
    </xf>
    <xf numFmtId="0" fontId="14" fillId="0" borderId="17" xfId="0" applyNumberFormat="1" applyFont="1" applyFill="1" applyBorder="1" applyAlignment="1">
      <alignment horizontal="left" vertical="center" wrapText="1"/>
    </xf>
    <xf numFmtId="49" fontId="14" fillId="0" borderId="12" xfId="0" applyNumberFormat="1" applyFont="1" applyFill="1" applyBorder="1" applyAlignment="1">
      <alignment horizontal="center" vertical="center"/>
    </xf>
    <xf numFmtId="4" fontId="14" fillId="0" borderId="12" xfId="0" applyNumberFormat="1" applyFont="1" applyFill="1" applyBorder="1" applyAlignment="1">
      <alignment horizontal="center" vertical="center"/>
    </xf>
    <xf numFmtId="4" fontId="14" fillId="0" borderId="13" xfId="0" applyNumberFormat="1" applyFont="1" applyFill="1" applyBorder="1" applyAlignment="1">
      <alignment horizontal="center" vertical="center"/>
    </xf>
    <xf numFmtId="2" fontId="11" fillId="0" borderId="18" xfId="0" applyNumberFormat="1" applyFont="1" applyFill="1" applyBorder="1" applyAlignment="1">
      <alignment horizontal="left" vertical="center" wrapText="1"/>
    </xf>
    <xf numFmtId="2" fontId="11" fillId="0" borderId="16" xfId="0" applyNumberFormat="1" applyFont="1" applyFill="1" applyBorder="1" applyAlignment="1">
      <alignment horizontal="left" vertical="center" wrapText="1"/>
    </xf>
    <xf numFmtId="0" fontId="14" fillId="0" borderId="16" xfId="0" applyFont="1" applyFill="1" applyBorder="1" applyAlignment="1">
      <alignment/>
    </xf>
    <xf numFmtId="0" fontId="14" fillId="0" borderId="16" xfId="0" applyFont="1" applyFill="1" applyBorder="1" applyAlignment="1">
      <alignment horizontal="justify" vertical="top" wrapText="1"/>
    </xf>
    <xf numFmtId="0" fontId="14" fillId="0" borderId="17" xfId="0" applyNumberFormat="1" applyFont="1" applyFill="1" applyBorder="1" applyAlignment="1">
      <alignment horizontal="left" vertical="center"/>
    </xf>
    <xf numFmtId="0" fontId="11" fillId="0" borderId="10" xfId="0" applyFont="1" applyFill="1" applyBorder="1" applyAlignment="1">
      <alignment/>
    </xf>
    <xf numFmtId="2" fontId="11" fillId="0" borderId="17" xfId="0" applyNumberFormat="1" applyFont="1" applyFill="1" applyBorder="1" applyAlignment="1">
      <alignment horizontal="left" vertical="center" wrapText="1"/>
    </xf>
    <xf numFmtId="49" fontId="14" fillId="0" borderId="18" xfId="0" applyNumberFormat="1" applyFont="1" applyFill="1" applyBorder="1" applyAlignment="1" applyProtection="1">
      <alignment horizontal="left" vertical="center" wrapText="1"/>
      <protection/>
    </xf>
    <xf numFmtId="0" fontId="14" fillId="0" borderId="16" xfId="0" applyNumberFormat="1" applyFont="1" applyFill="1" applyBorder="1" applyAlignment="1">
      <alignment horizontal="left" vertical="center"/>
    </xf>
    <xf numFmtId="0" fontId="14" fillId="0" borderId="16" xfId="0" applyNumberFormat="1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/>
    </xf>
    <xf numFmtId="0" fontId="13" fillId="0" borderId="10" xfId="0" applyFont="1" applyFill="1" applyBorder="1" applyAlignment="1">
      <alignment horizontal="justify" vertical="top" wrapText="1"/>
    </xf>
    <xf numFmtId="49" fontId="7" fillId="0" borderId="27" xfId="0" applyNumberFormat="1" applyFont="1" applyFill="1" applyBorder="1" applyAlignment="1">
      <alignment horizontal="center" vertical="center" wrapText="1"/>
    </xf>
    <xf numFmtId="0" fontId="14" fillId="0" borderId="28" xfId="0" applyNumberFormat="1" applyFont="1" applyFill="1" applyBorder="1" applyAlignment="1">
      <alignment vertical="top" wrapText="1"/>
    </xf>
    <xf numFmtId="4" fontId="14" fillId="0" borderId="25" xfId="0" applyNumberFormat="1" applyFont="1" applyFill="1" applyBorder="1" applyAlignment="1">
      <alignment horizontal="center" vertical="center" wrapText="1"/>
    </xf>
    <xf numFmtId="4" fontId="14" fillId="0" borderId="26" xfId="0" applyNumberFormat="1" applyFont="1" applyFill="1" applyBorder="1" applyAlignment="1">
      <alignment horizontal="center" vertical="center" wrapText="1"/>
    </xf>
    <xf numFmtId="2" fontId="14" fillId="0" borderId="28" xfId="0" applyNumberFormat="1" applyFont="1" applyFill="1" applyBorder="1" applyAlignment="1">
      <alignment horizontal="left" vertical="center" wrapText="1"/>
    </xf>
    <xf numFmtId="49" fontId="14" fillId="0" borderId="29" xfId="0" applyNumberFormat="1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wrapText="1"/>
    </xf>
    <xf numFmtId="0" fontId="11" fillId="0" borderId="27" xfId="0" applyNumberFormat="1" applyFont="1" applyFill="1" applyBorder="1" applyAlignment="1">
      <alignment horizontal="center" vertical="center" wrapText="1"/>
    </xf>
    <xf numFmtId="49" fontId="11" fillId="0" borderId="30" xfId="0" applyNumberFormat="1" applyFont="1" applyFill="1" applyBorder="1" applyAlignment="1">
      <alignment horizontal="center" vertical="top" wrapText="1"/>
    </xf>
    <xf numFmtId="2" fontId="14" fillId="0" borderId="10" xfId="0" applyNumberFormat="1" applyFont="1" applyFill="1" applyBorder="1" applyAlignment="1">
      <alignment horizontal="center" vertical="center"/>
    </xf>
    <xf numFmtId="2" fontId="14" fillId="0" borderId="11" xfId="0" applyNumberFormat="1" applyFont="1" applyFill="1" applyBorder="1" applyAlignment="1">
      <alignment horizontal="center" vertical="center"/>
    </xf>
    <xf numFmtId="2" fontId="14" fillId="0" borderId="12" xfId="0" applyNumberFormat="1" applyFont="1" applyFill="1" applyBorder="1" applyAlignment="1">
      <alignment horizontal="center" vertical="center"/>
    </xf>
    <xf numFmtId="2" fontId="14" fillId="0" borderId="13" xfId="0" applyNumberFormat="1" applyFont="1" applyFill="1" applyBorder="1" applyAlignment="1">
      <alignment horizontal="center" vertical="center"/>
    </xf>
    <xf numFmtId="4" fontId="2" fillId="0" borderId="0" xfId="54" applyNumberFormat="1" applyFont="1" applyFill="1" applyAlignment="1">
      <alignment horizontal="left" vertical="center"/>
      <protection/>
    </xf>
    <xf numFmtId="4" fontId="2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vertical="top" wrapText="1"/>
    </xf>
    <xf numFmtId="0" fontId="21" fillId="0" borderId="0" xfId="0" applyFont="1" applyFill="1" applyAlignment="1">
      <alignment wrapText="1"/>
    </xf>
    <xf numFmtId="0" fontId="2" fillId="0" borderId="10" xfId="0" applyNumberFormat="1" applyFont="1" applyFill="1" applyBorder="1" applyAlignment="1">
      <alignment vertical="center" wrapText="1"/>
    </xf>
    <xf numFmtId="49" fontId="11" fillId="0" borderId="25" xfId="0" applyNumberFormat="1" applyFont="1" applyFill="1" applyBorder="1" applyAlignment="1">
      <alignment horizontal="center" vertical="center" wrapText="1"/>
    </xf>
    <xf numFmtId="49" fontId="7" fillId="0" borderId="31" xfId="0" applyNumberFormat="1" applyFont="1" applyFill="1" applyBorder="1" applyAlignment="1">
      <alignment horizontal="center" vertical="center" wrapText="1"/>
    </xf>
    <xf numFmtId="2" fontId="13" fillId="0" borderId="19" xfId="0" applyNumberFormat="1" applyFont="1" applyFill="1" applyBorder="1" applyAlignment="1">
      <alignment horizontal="left" vertical="center" wrapText="1"/>
    </xf>
    <xf numFmtId="49" fontId="13" fillId="0" borderId="20" xfId="0" applyNumberFormat="1" applyFont="1" applyFill="1" applyBorder="1" applyAlignment="1">
      <alignment horizontal="center" vertical="center" wrapText="1"/>
    </xf>
    <xf numFmtId="4" fontId="13" fillId="0" borderId="20" xfId="0" applyNumberFormat="1" applyFont="1" applyFill="1" applyBorder="1" applyAlignment="1">
      <alignment horizontal="center" vertical="center" wrapText="1"/>
    </xf>
    <xf numFmtId="4" fontId="13" fillId="0" borderId="21" xfId="0" applyNumberFormat="1" applyFont="1" applyFill="1" applyBorder="1" applyAlignment="1">
      <alignment horizontal="center" vertical="center" wrapText="1"/>
    </xf>
    <xf numFmtId="49" fontId="11" fillId="0" borderId="29" xfId="0" applyNumberFormat="1" applyFont="1" applyFill="1" applyBorder="1" applyAlignment="1">
      <alignment horizontal="center" vertical="center" wrapText="1"/>
    </xf>
    <xf numFmtId="2" fontId="14" fillId="0" borderId="32" xfId="0" applyNumberFormat="1" applyFont="1" applyFill="1" applyBorder="1" applyAlignment="1">
      <alignment horizontal="left" vertical="center" wrapText="1"/>
    </xf>
    <xf numFmtId="4" fontId="14" fillId="0" borderId="29" xfId="0" applyNumberFormat="1" applyFont="1" applyFill="1" applyBorder="1" applyAlignment="1">
      <alignment horizontal="center" vertical="center" wrapText="1"/>
    </xf>
    <xf numFmtId="4" fontId="14" fillId="0" borderId="33" xfId="0" applyNumberFormat="1" applyFont="1" applyFill="1" applyBorder="1" applyAlignment="1">
      <alignment horizontal="center" vertical="center" wrapText="1"/>
    </xf>
    <xf numFmtId="49" fontId="7" fillId="0" borderId="34" xfId="0" applyNumberFormat="1" applyFont="1" applyFill="1" applyBorder="1" applyAlignment="1">
      <alignment horizontal="center" vertical="center" wrapText="1"/>
    </xf>
    <xf numFmtId="49" fontId="11" fillId="0" borderId="35" xfId="0" applyNumberFormat="1" applyFont="1" applyFill="1" applyBorder="1" applyAlignment="1">
      <alignment horizontal="center" vertical="center" wrapText="1"/>
    </xf>
    <xf numFmtId="49" fontId="11" fillId="0" borderId="36" xfId="0" applyNumberFormat="1" applyFont="1" applyFill="1" applyBorder="1" applyAlignment="1">
      <alignment horizontal="center" vertical="center" wrapText="1"/>
    </xf>
    <xf numFmtId="49" fontId="11" fillId="0" borderId="34" xfId="0" applyNumberFormat="1" applyFont="1" applyFill="1" applyBorder="1" applyAlignment="1">
      <alignment horizontal="center" vertical="center" wrapText="1"/>
    </xf>
    <xf numFmtId="0" fontId="14" fillId="0" borderId="28" xfId="0" applyFont="1" applyFill="1" applyBorder="1" applyAlignment="1">
      <alignment wrapText="1"/>
    </xf>
    <xf numFmtId="2" fontId="17" fillId="0" borderId="19" xfId="0" applyNumberFormat="1" applyFont="1" applyFill="1" applyBorder="1" applyAlignment="1">
      <alignment horizontal="left" vertical="center" wrapText="1"/>
    </xf>
    <xf numFmtId="49" fontId="17" fillId="0" borderId="20" xfId="0" applyNumberFormat="1" applyFont="1" applyFill="1" applyBorder="1" applyAlignment="1">
      <alignment horizontal="center" vertical="center"/>
    </xf>
    <xf numFmtId="4" fontId="17" fillId="0" borderId="20" xfId="0" applyNumberFormat="1" applyFont="1" applyFill="1" applyBorder="1" applyAlignment="1">
      <alignment horizontal="center" vertical="center"/>
    </xf>
    <xf numFmtId="4" fontId="17" fillId="0" borderId="21" xfId="0" applyNumberFormat="1" applyFont="1" applyFill="1" applyBorder="1" applyAlignment="1">
      <alignment horizontal="center" vertical="center"/>
    </xf>
    <xf numFmtId="49" fontId="11" fillId="0" borderId="37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left" vertical="center"/>
    </xf>
    <xf numFmtId="2" fontId="11" fillId="0" borderId="14" xfId="0" applyNumberFormat="1" applyFont="1" applyFill="1" applyBorder="1" applyAlignment="1">
      <alignment horizontal="left" vertical="center" wrapText="1"/>
    </xf>
    <xf numFmtId="0" fontId="14" fillId="0" borderId="12" xfId="0" applyNumberFormat="1" applyFont="1" applyFill="1" applyBorder="1" applyAlignment="1">
      <alignment vertical="top" wrapText="1"/>
    </xf>
    <xf numFmtId="178" fontId="2" fillId="25" borderId="0" xfId="0" applyNumberFormat="1" applyFont="1" applyFill="1" applyAlignment="1">
      <alignment/>
    </xf>
    <xf numFmtId="4" fontId="2" fillId="25" borderId="0" xfId="54" applyNumberFormat="1" applyFont="1" applyFill="1" applyAlignment="1">
      <alignment horizontal="left" vertical="center"/>
      <protection/>
    </xf>
    <xf numFmtId="0" fontId="2" fillId="25" borderId="0" xfId="0" applyFont="1" applyFill="1" applyAlignment="1">
      <alignment/>
    </xf>
    <xf numFmtId="0" fontId="1" fillId="0" borderId="38" xfId="0" applyFont="1" applyFill="1" applyBorder="1" applyAlignment="1">
      <alignment horizontal="left" vertical="top" wrapText="1"/>
    </xf>
    <xf numFmtId="0" fontId="1" fillId="0" borderId="16" xfId="0" applyFont="1" applyFill="1" applyBorder="1" applyAlignment="1">
      <alignment horizontal="left" vertical="top" wrapText="1"/>
    </xf>
    <xf numFmtId="178" fontId="2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_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tabSelected="1" view="pageBreakPreview" zoomScaleSheetLayoutView="100" zoomScalePageLayoutView="0" workbookViewId="0" topLeftCell="A1">
      <selection activeCell="E14" sqref="E14"/>
    </sheetView>
  </sheetViews>
  <sheetFormatPr defaultColWidth="9.125" defaultRowHeight="12.75"/>
  <cols>
    <col min="1" max="1" width="5.625" style="93" customWidth="1"/>
    <col min="2" max="2" width="30.50390625" style="94" customWidth="1"/>
    <col min="3" max="3" width="9.00390625" style="95" customWidth="1"/>
    <col min="4" max="4" width="19.875" style="96" customWidth="1"/>
    <col min="5" max="5" width="19.125" style="96" customWidth="1"/>
    <col min="6" max="6" width="20.50390625" style="96" customWidth="1"/>
    <col min="7" max="16384" width="9.125" style="82" customWidth="1"/>
  </cols>
  <sheetData>
    <row r="1" spans="1:6" s="1" customFormat="1" ht="17.25">
      <c r="A1" s="72"/>
      <c r="B1" s="73"/>
      <c r="D1" s="74"/>
      <c r="E1" s="75" t="s">
        <v>222</v>
      </c>
      <c r="F1" s="76"/>
    </row>
    <row r="2" spans="1:6" s="1" customFormat="1" ht="15">
      <c r="A2" s="72"/>
      <c r="B2" s="73"/>
      <c r="D2" s="77"/>
      <c r="E2" s="186" t="s">
        <v>184</v>
      </c>
      <c r="F2" s="186"/>
    </row>
    <row r="3" spans="1:6" s="1" customFormat="1" ht="15">
      <c r="A3" s="72"/>
      <c r="B3" s="73"/>
      <c r="D3" s="77"/>
      <c r="E3" s="186" t="s">
        <v>185</v>
      </c>
      <c r="F3" s="186"/>
    </row>
    <row r="4" spans="1:6" s="1" customFormat="1" ht="15" customHeight="1">
      <c r="A4" s="72"/>
      <c r="B4" s="73"/>
      <c r="D4" s="77"/>
      <c r="E4" s="97" t="s">
        <v>242</v>
      </c>
      <c r="F4" s="97" t="s">
        <v>243</v>
      </c>
    </row>
    <row r="5" spans="1:6" s="1" customFormat="1" ht="15">
      <c r="A5" s="72"/>
      <c r="B5" s="73"/>
      <c r="D5" s="77"/>
      <c r="E5" s="97"/>
      <c r="F5" s="97"/>
    </row>
    <row r="6" spans="1:6" s="1" customFormat="1" ht="17.25">
      <c r="A6" s="72"/>
      <c r="B6" s="73"/>
      <c r="D6" s="74"/>
      <c r="E6" s="75" t="s">
        <v>222</v>
      </c>
      <c r="F6" s="76"/>
    </row>
    <row r="7" spans="1:6" s="1" customFormat="1" ht="15">
      <c r="A7" s="72"/>
      <c r="B7" s="73"/>
      <c r="D7" s="77"/>
      <c r="E7" s="186" t="s">
        <v>212</v>
      </c>
      <c r="F7" s="186"/>
    </row>
    <row r="8" spans="1:6" s="1" customFormat="1" ht="15">
      <c r="A8" s="72"/>
      <c r="B8" s="73"/>
      <c r="D8" s="77"/>
      <c r="E8" s="186" t="s">
        <v>185</v>
      </c>
      <c r="F8" s="186"/>
    </row>
    <row r="9" spans="1:6" s="1" customFormat="1" ht="15">
      <c r="A9" s="72"/>
      <c r="B9" s="73"/>
      <c r="D9" s="77"/>
      <c r="E9" s="97" t="s">
        <v>251</v>
      </c>
      <c r="F9" s="97" t="s">
        <v>252</v>
      </c>
    </row>
    <row r="10" spans="1:6" s="1" customFormat="1" ht="15">
      <c r="A10" s="72"/>
      <c r="B10" s="73"/>
      <c r="D10" s="77"/>
      <c r="E10" s="97"/>
      <c r="F10" s="97"/>
    </row>
    <row r="11" spans="1:6" s="1" customFormat="1" ht="17.25">
      <c r="A11" s="72"/>
      <c r="B11" s="73"/>
      <c r="D11" s="74"/>
      <c r="E11" s="75" t="s">
        <v>222</v>
      </c>
      <c r="F11" s="76"/>
    </row>
    <row r="12" spans="1:6" s="1" customFormat="1" ht="15">
      <c r="A12" s="72"/>
      <c r="B12" s="73"/>
      <c r="D12" s="77"/>
      <c r="E12" s="186" t="s">
        <v>212</v>
      </c>
      <c r="F12" s="186"/>
    </row>
    <row r="13" spans="1:6" s="1" customFormat="1" ht="15">
      <c r="A13" s="72"/>
      <c r="B13" s="73"/>
      <c r="D13" s="77"/>
      <c r="E13" s="186" t="s">
        <v>185</v>
      </c>
      <c r="F13" s="186"/>
    </row>
    <row r="14" spans="1:6" s="1" customFormat="1" ht="15">
      <c r="A14" s="72"/>
      <c r="B14" s="73"/>
      <c r="D14" s="77"/>
      <c r="E14" s="181" t="s">
        <v>264</v>
      </c>
      <c r="F14" s="181" t="s">
        <v>262</v>
      </c>
    </row>
    <row r="15" spans="1:6" s="1" customFormat="1" ht="15">
      <c r="A15" s="78"/>
      <c r="D15" s="77"/>
      <c r="E15" s="77"/>
      <c r="F15" s="77"/>
    </row>
    <row r="16" spans="1:6" s="1" customFormat="1" ht="58.5" customHeight="1">
      <c r="A16" s="187" t="s">
        <v>227</v>
      </c>
      <c r="B16" s="187"/>
      <c r="C16" s="187"/>
      <c r="D16" s="187"/>
      <c r="E16" s="187"/>
      <c r="F16" s="187"/>
    </row>
    <row r="17" spans="1:6" s="1" customFormat="1" ht="15">
      <c r="A17" s="78"/>
      <c r="D17" s="77"/>
      <c r="E17" s="77"/>
      <c r="F17" s="77" t="s">
        <v>66</v>
      </c>
    </row>
    <row r="18" spans="1:6" ht="45" customHeight="1">
      <c r="A18" s="79" t="s">
        <v>70</v>
      </c>
      <c r="B18" s="79" t="s">
        <v>71</v>
      </c>
      <c r="C18" s="80" t="s">
        <v>72</v>
      </c>
      <c r="D18" s="81" t="s">
        <v>228</v>
      </c>
      <c r="E18" s="81" t="s">
        <v>220</v>
      </c>
      <c r="F18" s="81" t="s">
        <v>229</v>
      </c>
    </row>
    <row r="19" spans="1:6" ht="15">
      <c r="A19" s="83" t="s">
        <v>73</v>
      </c>
      <c r="B19" s="84" t="s">
        <v>73</v>
      </c>
      <c r="C19" s="84" t="s">
        <v>74</v>
      </c>
      <c r="D19" s="85" t="s">
        <v>75</v>
      </c>
      <c r="E19" s="85" t="s">
        <v>76</v>
      </c>
      <c r="F19" s="85" t="s">
        <v>77</v>
      </c>
    </row>
    <row r="20" spans="1:6" ht="30.75">
      <c r="A20" s="83" t="s">
        <v>73</v>
      </c>
      <c r="B20" s="86" t="s">
        <v>80</v>
      </c>
      <c r="C20" s="87" t="s">
        <v>81</v>
      </c>
      <c r="D20" s="88">
        <f>D21+D22+D23+D24+D25</f>
        <v>4704485</v>
      </c>
      <c r="E20" s="88">
        <f>E21+E22+E23+E24+E25</f>
        <v>3827115</v>
      </c>
      <c r="F20" s="88">
        <f>F21+F22+F23+F24+F25</f>
        <v>3834085</v>
      </c>
    </row>
    <row r="21" spans="1:6" ht="66.75" customHeight="1">
      <c r="A21" s="83" t="s">
        <v>74</v>
      </c>
      <c r="B21" s="89" t="s">
        <v>46</v>
      </c>
      <c r="C21" s="83" t="s">
        <v>82</v>
      </c>
      <c r="D21" s="154">
        <v>1053042.51</v>
      </c>
      <c r="E21" s="154">
        <v>1020884.65</v>
      </c>
      <c r="F21" s="154">
        <v>1020884.65</v>
      </c>
    </row>
    <row r="22" spans="1:6" ht="124.5">
      <c r="A22" s="83" t="s">
        <v>75</v>
      </c>
      <c r="B22" s="89" t="s">
        <v>47</v>
      </c>
      <c r="C22" s="80" t="s">
        <v>67</v>
      </c>
      <c r="D22" s="90">
        <v>2908936.49</v>
      </c>
      <c r="E22" s="90">
        <v>2063724.35</v>
      </c>
      <c r="F22" s="90">
        <v>2070694.35</v>
      </c>
    </row>
    <row r="23" spans="1:6" ht="93">
      <c r="A23" s="83" t="s">
        <v>76</v>
      </c>
      <c r="B23" s="89" t="s">
        <v>48</v>
      </c>
      <c r="C23" s="80" t="s">
        <v>88</v>
      </c>
      <c r="D23" s="90">
        <v>738206</v>
      </c>
      <c r="E23" s="90">
        <v>738206</v>
      </c>
      <c r="F23" s="90">
        <v>738206</v>
      </c>
    </row>
    <row r="24" spans="1:6" ht="15">
      <c r="A24" s="83" t="s">
        <v>77</v>
      </c>
      <c r="B24" s="89" t="s">
        <v>49</v>
      </c>
      <c r="C24" s="80" t="s">
        <v>31</v>
      </c>
      <c r="D24" s="90">
        <f>'прил 4 '!G42</f>
        <v>1000</v>
      </c>
      <c r="E24" s="90">
        <v>1000</v>
      </c>
      <c r="F24" s="90">
        <v>1000</v>
      </c>
    </row>
    <row r="25" spans="1:6" ht="34.5" customHeight="1">
      <c r="A25" s="83" t="s">
        <v>78</v>
      </c>
      <c r="B25" s="23" t="s">
        <v>28</v>
      </c>
      <c r="C25" s="80" t="s">
        <v>32</v>
      </c>
      <c r="D25" s="90">
        <v>3300</v>
      </c>
      <c r="E25" s="90">
        <v>3300</v>
      </c>
      <c r="F25" s="90">
        <v>3300</v>
      </c>
    </row>
    <row r="26" spans="1:6" ht="15">
      <c r="A26" s="83" t="s">
        <v>79</v>
      </c>
      <c r="B26" s="86" t="s">
        <v>39</v>
      </c>
      <c r="C26" s="91" t="s">
        <v>34</v>
      </c>
      <c r="D26" s="92">
        <f>D27</f>
        <v>108277</v>
      </c>
      <c r="E26" s="92">
        <f>E27</f>
        <v>113020</v>
      </c>
      <c r="F26" s="92">
        <f>F27</f>
        <v>117170</v>
      </c>
    </row>
    <row r="27" spans="1:6" ht="30.75">
      <c r="A27" s="83" t="s">
        <v>83</v>
      </c>
      <c r="B27" s="89" t="s">
        <v>6</v>
      </c>
      <c r="C27" s="80" t="s">
        <v>35</v>
      </c>
      <c r="D27" s="90">
        <v>108277</v>
      </c>
      <c r="E27" s="90">
        <v>113020</v>
      </c>
      <c r="F27" s="90">
        <v>117170</v>
      </c>
    </row>
    <row r="28" spans="1:6" ht="50.25" customHeight="1">
      <c r="A28" s="83" t="s">
        <v>84</v>
      </c>
      <c r="B28" s="86" t="s">
        <v>38</v>
      </c>
      <c r="C28" s="91" t="s">
        <v>37</v>
      </c>
      <c r="D28" s="92">
        <f>D29</f>
        <v>206500</v>
      </c>
      <c r="E28" s="92">
        <f>E29</f>
        <v>165900</v>
      </c>
      <c r="F28" s="92">
        <f>F29</f>
        <v>172700</v>
      </c>
    </row>
    <row r="29" spans="1:6" ht="81" customHeight="1">
      <c r="A29" s="83" t="s">
        <v>85</v>
      </c>
      <c r="B29" s="155" t="s">
        <v>203</v>
      </c>
      <c r="C29" s="80" t="s">
        <v>181</v>
      </c>
      <c r="D29" s="90">
        <v>206500</v>
      </c>
      <c r="E29" s="90">
        <v>165900</v>
      </c>
      <c r="F29" s="90">
        <v>172700</v>
      </c>
    </row>
    <row r="30" spans="1:6" ht="15">
      <c r="A30" s="83" t="s">
        <v>86</v>
      </c>
      <c r="B30" s="86" t="s">
        <v>68</v>
      </c>
      <c r="C30" s="91" t="s">
        <v>69</v>
      </c>
      <c r="D30" s="92">
        <f>D31</f>
        <v>420718.68</v>
      </c>
      <c r="E30" s="92">
        <f>E31</f>
        <v>360900</v>
      </c>
      <c r="F30" s="92">
        <f>F31</f>
        <v>373300</v>
      </c>
    </row>
    <row r="31" spans="1:6" ht="33.75" customHeight="1">
      <c r="A31" s="83" t="s">
        <v>87</v>
      </c>
      <c r="B31" s="156" t="s">
        <v>13</v>
      </c>
      <c r="C31" s="80" t="s">
        <v>8</v>
      </c>
      <c r="D31" s="90">
        <v>420718.68</v>
      </c>
      <c r="E31" s="90">
        <f>212000+148900</f>
        <v>360900</v>
      </c>
      <c r="F31" s="90">
        <f>224400+148900</f>
        <v>373300</v>
      </c>
    </row>
    <row r="32" spans="1:6" ht="39" customHeight="1">
      <c r="A32" s="83" t="s">
        <v>40</v>
      </c>
      <c r="B32" s="86" t="s">
        <v>89</v>
      </c>
      <c r="C32" s="91" t="s">
        <v>90</v>
      </c>
      <c r="D32" s="92">
        <f>D33</f>
        <v>677508.19</v>
      </c>
      <c r="E32" s="92">
        <f>E33</f>
        <v>571100</v>
      </c>
      <c r="F32" s="92">
        <f>F33</f>
        <v>371100</v>
      </c>
    </row>
    <row r="33" spans="1:6" ht="16.5" customHeight="1">
      <c r="A33" s="83" t="s">
        <v>120</v>
      </c>
      <c r="B33" s="89" t="s">
        <v>11</v>
      </c>
      <c r="C33" s="80" t="s">
        <v>10</v>
      </c>
      <c r="D33" s="90">
        <v>677508.19</v>
      </c>
      <c r="E33" s="90">
        <f>720000-148900</f>
        <v>571100</v>
      </c>
      <c r="F33" s="90">
        <f>520000-148900</f>
        <v>371100</v>
      </c>
    </row>
    <row r="34" spans="1:6" ht="16.5" customHeight="1">
      <c r="A34" s="83" t="s">
        <v>121</v>
      </c>
      <c r="B34" s="86" t="s">
        <v>198</v>
      </c>
      <c r="C34" s="91" t="s">
        <v>197</v>
      </c>
      <c r="D34" s="92">
        <f>D35</f>
        <v>50161</v>
      </c>
      <c r="E34" s="92">
        <f>E35</f>
        <v>50161</v>
      </c>
      <c r="F34" s="92">
        <f>F35</f>
        <v>50161</v>
      </c>
    </row>
    <row r="35" spans="1:6" ht="25.5" customHeight="1">
      <c r="A35" s="83" t="s">
        <v>122</v>
      </c>
      <c r="B35" s="157" t="s">
        <v>199</v>
      </c>
      <c r="C35" s="80" t="s">
        <v>200</v>
      </c>
      <c r="D35" s="90">
        <v>50161</v>
      </c>
      <c r="E35" s="90">
        <v>50161</v>
      </c>
      <c r="F35" s="90">
        <v>50161</v>
      </c>
    </row>
    <row r="36" spans="1:6" ht="34.5" customHeight="1">
      <c r="A36" s="83" t="s">
        <v>21</v>
      </c>
      <c r="B36" s="86" t="s">
        <v>29</v>
      </c>
      <c r="C36" s="91" t="s">
        <v>30</v>
      </c>
      <c r="D36" s="92">
        <f>D37</f>
        <v>25000</v>
      </c>
      <c r="E36" s="92">
        <f>E37</f>
        <v>25000</v>
      </c>
      <c r="F36" s="92">
        <f>F37</f>
        <v>25000</v>
      </c>
    </row>
    <row r="37" spans="1:6" ht="21" customHeight="1">
      <c r="A37" s="83" t="s">
        <v>123</v>
      </c>
      <c r="B37" s="89" t="s">
        <v>235</v>
      </c>
      <c r="C37" s="80" t="s">
        <v>236</v>
      </c>
      <c r="D37" s="90">
        <v>25000</v>
      </c>
      <c r="E37" s="90">
        <v>25000</v>
      </c>
      <c r="F37" s="90">
        <v>25000</v>
      </c>
    </row>
    <row r="38" spans="1:6" ht="15">
      <c r="A38" s="83" t="s">
        <v>22</v>
      </c>
      <c r="B38" s="184" t="s">
        <v>45</v>
      </c>
      <c r="C38" s="185"/>
      <c r="D38" s="92">
        <f>D20+D26+D28+D30+D32+D36+D34</f>
        <v>6192649.869999999</v>
      </c>
      <c r="E38" s="92">
        <f>E20+E26+E28+E30+E32+E36+E34</f>
        <v>5113196</v>
      </c>
      <c r="F38" s="92">
        <f>F20+F26+F28+F30+F32+F36+F34</f>
        <v>4943516</v>
      </c>
    </row>
    <row r="39" spans="1:6" ht="30.75">
      <c r="A39" s="83" t="s">
        <v>113</v>
      </c>
      <c r="B39" s="86" t="s">
        <v>224</v>
      </c>
      <c r="C39" s="80"/>
      <c r="D39" s="90">
        <f>'прил 4 '!G113</f>
        <v>0</v>
      </c>
      <c r="E39" s="90">
        <v>130000</v>
      </c>
      <c r="F39" s="90">
        <v>255000</v>
      </c>
    </row>
    <row r="40" spans="1:6" ht="15">
      <c r="A40" s="83" t="s">
        <v>114</v>
      </c>
      <c r="B40" s="86" t="s">
        <v>196</v>
      </c>
      <c r="C40" s="91"/>
      <c r="D40" s="92">
        <f>D20+D26+D28+D30+D32+D36+D34</f>
        <v>6192649.869999999</v>
      </c>
      <c r="E40" s="92">
        <f>E20+E26+E28+E30+E32+E36+E34+E39</f>
        <v>5243196</v>
      </c>
      <c r="F40" s="92">
        <f>F20+F26+F28+F30+F32+F36+F34+F39</f>
        <v>5198516</v>
      </c>
    </row>
  </sheetData>
  <sheetProtection/>
  <mergeCells count="8">
    <mergeCell ref="B38:C38"/>
    <mergeCell ref="E3:F3"/>
    <mergeCell ref="E2:F2"/>
    <mergeCell ref="A16:F16"/>
    <mergeCell ref="E7:F7"/>
    <mergeCell ref="E8:F8"/>
    <mergeCell ref="E12:F12"/>
    <mergeCell ref="E13:F13"/>
  </mergeCells>
  <printOptions/>
  <pageMargins left="0.7874015748031497" right="0.3937007874015748" top="0.5905511811023623" bottom="0.7874015748031497" header="0.3937007874015748" footer="0.3937007874015748"/>
  <pageSetup firstPageNumber="103" useFirstPageNumber="1"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16"/>
  <sheetViews>
    <sheetView zoomScale="90" zoomScaleNormal="90" zoomScaleSheetLayoutView="75" zoomScalePageLayoutView="0" workbookViewId="0" topLeftCell="A1">
      <selection activeCell="I14" sqref="I14"/>
    </sheetView>
  </sheetViews>
  <sheetFormatPr defaultColWidth="9.125" defaultRowHeight="12.75"/>
  <cols>
    <col min="1" max="1" width="6.625" style="18" customWidth="1"/>
    <col min="2" max="2" width="44.50390625" style="2" customWidth="1"/>
    <col min="3" max="3" width="11.125" style="3" customWidth="1"/>
    <col min="4" max="4" width="11.875" style="3" customWidth="1"/>
    <col min="5" max="5" width="11.50390625" style="3" customWidth="1"/>
    <col min="6" max="6" width="10.50390625" style="3" customWidth="1"/>
    <col min="7" max="7" width="18.125" style="7" customWidth="1"/>
    <col min="8" max="8" width="17.50390625" style="7" customWidth="1"/>
    <col min="9" max="9" width="18.50390625" style="7" customWidth="1"/>
    <col min="10" max="16384" width="9.125" style="1" customWidth="1"/>
  </cols>
  <sheetData>
    <row r="1" spans="7:9" ht="17.25">
      <c r="G1" s="4"/>
      <c r="H1" s="17" t="s">
        <v>223</v>
      </c>
      <c r="I1" s="13"/>
    </row>
    <row r="2" spans="7:9" ht="18">
      <c r="G2" s="5"/>
      <c r="H2" s="15" t="s">
        <v>186</v>
      </c>
      <c r="I2" s="14"/>
    </row>
    <row r="3" spans="7:9" ht="18">
      <c r="G3" s="5"/>
      <c r="H3" s="16" t="s">
        <v>185</v>
      </c>
      <c r="I3" s="14"/>
    </row>
    <row r="4" spans="6:9" ht="15">
      <c r="F4" s="8"/>
      <c r="G4" s="6"/>
      <c r="H4" s="153" t="s">
        <v>244</v>
      </c>
      <c r="I4" s="153" t="s">
        <v>243</v>
      </c>
    </row>
    <row r="5" spans="6:9" ht="15">
      <c r="F5" s="8"/>
      <c r="G5" s="6"/>
      <c r="H5" s="153"/>
      <c r="I5" s="153"/>
    </row>
    <row r="6" spans="7:9" ht="17.25">
      <c r="G6" s="4"/>
      <c r="H6" s="17" t="s">
        <v>223</v>
      </c>
      <c r="I6" s="13"/>
    </row>
    <row r="7" spans="7:9" ht="18">
      <c r="G7" s="5"/>
      <c r="H7" s="15" t="s">
        <v>246</v>
      </c>
      <c r="I7" s="14"/>
    </row>
    <row r="8" spans="7:9" ht="18">
      <c r="G8" s="5"/>
      <c r="H8" s="16" t="s">
        <v>185</v>
      </c>
      <c r="I8" s="14"/>
    </row>
    <row r="9" spans="6:9" ht="15">
      <c r="F9" s="8"/>
      <c r="G9" s="6"/>
      <c r="H9" s="153" t="s">
        <v>253</v>
      </c>
      <c r="I9" s="153" t="s">
        <v>252</v>
      </c>
    </row>
    <row r="10" ht="12.75" customHeight="1"/>
    <row r="11" spans="7:9" ht="17.25">
      <c r="G11" s="4"/>
      <c r="H11" s="17" t="s">
        <v>223</v>
      </c>
      <c r="I11" s="13"/>
    </row>
    <row r="12" spans="7:9" ht="18">
      <c r="G12" s="5"/>
      <c r="H12" s="15" t="s">
        <v>246</v>
      </c>
      <c r="I12" s="14"/>
    </row>
    <row r="13" spans="7:9" ht="18">
      <c r="G13" s="5"/>
      <c r="H13" s="16" t="s">
        <v>185</v>
      </c>
      <c r="I13" s="14"/>
    </row>
    <row r="14" spans="6:9" ht="15">
      <c r="F14" s="8"/>
      <c r="G14" s="6"/>
      <c r="H14" s="182" t="s">
        <v>263</v>
      </c>
      <c r="I14" s="182" t="s">
        <v>262</v>
      </c>
    </row>
    <row r="15" spans="6:9" ht="15">
      <c r="F15" s="8"/>
      <c r="G15" s="6"/>
      <c r="H15" s="153"/>
      <c r="I15" s="153"/>
    </row>
    <row r="16" spans="1:9" ht="15">
      <c r="A16" s="188" t="s">
        <v>177</v>
      </c>
      <c r="B16" s="188"/>
      <c r="C16" s="188"/>
      <c r="D16" s="188"/>
      <c r="E16" s="188"/>
      <c r="F16" s="188"/>
      <c r="G16" s="188"/>
      <c r="H16" s="188"/>
      <c r="I16" s="188"/>
    </row>
    <row r="17" spans="1:9" ht="15">
      <c r="A17" s="188" t="s">
        <v>230</v>
      </c>
      <c r="B17" s="188"/>
      <c r="C17" s="188"/>
      <c r="D17" s="188"/>
      <c r="E17" s="188"/>
      <c r="F17" s="188"/>
      <c r="G17" s="188"/>
      <c r="H17" s="188"/>
      <c r="I17" s="188"/>
    </row>
    <row r="18" ht="15">
      <c r="I18" s="7" t="s">
        <v>96</v>
      </c>
    </row>
    <row r="19" spans="1:9" ht="26.25">
      <c r="A19" s="9" t="s">
        <v>70</v>
      </c>
      <c r="B19" s="9" t="s">
        <v>50</v>
      </c>
      <c r="C19" s="10" t="s">
        <v>51</v>
      </c>
      <c r="D19" s="10" t="s">
        <v>52</v>
      </c>
      <c r="E19" s="10" t="s">
        <v>26</v>
      </c>
      <c r="F19" s="10" t="s">
        <v>27</v>
      </c>
      <c r="G19" s="12" t="s">
        <v>248</v>
      </c>
      <c r="H19" s="12" t="s">
        <v>220</v>
      </c>
      <c r="I19" s="12" t="s">
        <v>247</v>
      </c>
    </row>
    <row r="20" spans="1:9" ht="15">
      <c r="A20" s="11" t="s">
        <v>73</v>
      </c>
      <c r="B20" s="10" t="s">
        <v>74</v>
      </c>
      <c r="C20" s="11" t="s">
        <v>75</v>
      </c>
      <c r="D20" s="10" t="s">
        <v>76</v>
      </c>
      <c r="E20" s="11" t="s">
        <v>77</v>
      </c>
      <c r="F20" s="10" t="s">
        <v>78</v>
      </c>
      <c r="G20" s="11" t="s">
        <v>79</v>
      </c>
      <c r="H20" s="10" t="s">
        <v>83</v>
      </c>
      <c r="I20" s="11" t="s">
        <v>84</v>
      </c>
    </row>
    <row r="21" spans="1:9" ht="27">
      <c r="A21" s="25" t="s">
        <v>73</v>
      </c>
      <c r="B21" s="19" t="s">
        <v>98</v>
      </c>
      <c r="C21" s="20" t="s">
        <v>97</v>
      </c>
      <c r="D21" s="20"/>
      <c r="E21" s="20"/>
      <c r="F21" s="20"/>
      <c r="G21" s="21"/>
      <c r="H21" s="21"/>
      <c r="I21" s="21"/>
    </row>
    <row r="22" spans="1:9" ht="15">
      <c r="A22" s="25" t="s">
        <v>74</v>
      </c>
      <c r="B22" s="26" t="s">
        <v>54</v>
      </c>
      <c r="C22" s="27" t="s">
        <v>97</v>
      </c>
      <c r="D22" s="25" t="s">
        <v>81</v>
      </c>
      <c r="E22" s="25" t="s">
        <v>53</v>
      </c>
      <c r="F22" s="25" t="s">
        <v>53</v>
      </c>
      <c r="G22" s="28">
        <f>G23+G28+G37+G42+G46</f>
        <v>4704485</v>
      </c>
      <c r="H22" s="28">
        <f>H23+H28+H37+H42+H46</f>
        <v>3827115</v>
      </c>
      <c r="I22" s="28">
        <f>I23+I28+I37+I42+I46</f>
        <v>3834085</v>
      </c>
    </row>
    <row r="23" spans="1:9" ht="39">
      <c r="A23" s="25" t="s">
        <v>75</v>
      </c>
      <c r="B23" s="26" t="s">
        <v>46</v>
      </c>
      <c r="C23" s="27" t="s">
        <v>97</v>
      </c>
      <c r="D23" s="25" t="s">
        <v>82</v>
      </c>
      <c r="E23" s="25" t="s">
        <v>53</v>
      </c>
      <c r="F23" s="25" t="s">
        <v>53</v>
      </c>
      <c r="G23" s="28">
        <f aca="true" t="shared" si="0" ref="G23:I26">G24</f>
        <v>1053042.51</v>
      </c>
      <c r="H23" s="28">
        <f t="shared" si="0"/>
        <v>1020884.65</v>
      </c>
      <c r="I23" s="28">
        <f t="shared" si="0"/>
        <v>1020884.65</v>
      </c>
    </row>
    <row r="24" spans="1:9" ht="26.25">
      <c r="A24" s="10" t="s">
        <v>76</v>
      </c>
      <c r="B24" s="22" t="s">
        <v>93</v>
      </c>
      <c r="C24" s="20" t="s">
        <v>97</v>
      </c>
      <c r="D24" s="10" t="s">
        <v>82</v>
      </c>
      <c r="E24" s="10" t="s">
        <v>99</v>
      </c>
      <c r="F24" s="10" t="s">
        <v>53</v>
      </c>
      <c r="G24" s="12">
        <f>G25</f>
        <v>1053042.51</v>
      </c>
      <c r="H24" s="12">
        <f t="shared" si="0"/>
        <v>1020884.65</v>
      </c>
      <c r="I24" s="12">
        <f t="shared" si="0"/>
        <v>1020884.65</v>
      </c>
    </row>
    <row r="25" spans="1:9" ht="15">
      <c r="A25" s="10" t="s">
        <v>77</v>
      </c>
      <c r="B25" s="22" t="s">
        <v>92</v>
      </c>
      <c r="C25" s="20" t="s">
        <v>97</v>
      </c>
      <c r="D25" s="10" t="s">
        <v>82</v>
      </c>
      <c r="E25" s="10" t="s">
        <v>100</v>
      </c>
      <c r="F25" s="10" t="s">
        <v>53</v>
      </c>
      <c r="G25" s="12">
        <f t="shared" si="0"/>
        <v>1053042.51</v>
      </c>
      <c r="H25" s="12">
        <f t="shared" si="0"/>
        <v>1020884.65</v>
      </c>
      <c r="I25" s="12">
        <f t="shared" si="0"/>
        <v>1020884.65</v>
      </c>
    </row>
    <row r="26" spans="1:9" ht="66">
      <c r="A26" s="10" t="s">
        <v>78</v>
      </c>
      <c r="B26" s="22" t="s">
        <v>55</v>
      </c>
      <c r="C26" s="20" t="s">
        <v>97</v>
      </c>
      <c r="D26" s="10" t="s">
        <v>82</v>
      </c>
      <c r="E26" s="10" t="s">
        <v>100</v>
      </c>
      <c r="F26" s="10" t="s">
        <v>56</v>
      </c>
      <c r="G26" s="12">
        <f t="shared" si="0"/>
        <v>1053042.51</v>
      </c>
      <c r="H26" s="12">
        <f t="shared" si="0"/>
        <v>1020884.65</v>
      </c>
      <c r="I26" s="12">
        <f t="shared" si="0"/>
        <v>1020884.65</v>
      </c>
    </row>
    <row r="27" spans="1:9" ht="26.25">
      <c r="A27" s="10" t="s">
        <v>79</v>
      </c>
      <c r="B27" s="22" t="s">
        <v>57</v>
      </c>
      <c r="C27" s="20" t="s">
        <v>97</v>
      </c>
      <c r="D27" s="10" t="s">
        <v>82</v>
      </c>
      <c r="E27" s="10" t="s">
        <v>100</v>
      </c>
      <c r="F27" s="10" t="s">
        <v>58</v>
      </c>
      <c r="G27" s="12">
        <v>1053042.51</v>
      </c>
      <c r="H27" s="12">
        <v>1020884.65</v>
      </c>
      <c r="I27" s="12">
        <v>1020884.65</v>
      </c>
    </row>
    <row r="28" spans="1:9" ht="52.5">
      <c r="A28" s="25" t="s">
        <v>83</v>
      </c>
      <c r="B28" s="26" t="s">
        <v>47</v>
      </c>
      <c r="C28" s="27" t="s">
        <v>97</v>
      </c>
      <c r="D28" s="25" t="s">
        <v>67</v>
      </c>
      <c r="E28" s="25" t="s">
        <v>53</v>
      </c>
      <c r="F28" s="25" t="s">
        <v>53</v>
      </c>
      <c r="G28" s="28">
        <f aca="true" t="shared" si="1" ref="G28:I29">G29</f>
        <v>2908936.4899999998</v>
      </c>
      <c r="H28" s="28">
        <f t="shared" si="1"/>
        <v>2063724.35</v>
      </c>
      <c r="I28" s="28">
        <f t="shared" si="1"/>
        <v>2070694.35</v>
      </c>
    </row>
    <row r="29" spans="1:9" ht="26.25">
      <c r="A29" s="10" t="s">
        <v>84</v>
      </c>
      <c r="B29" s="22" t="s">
        <v>93</v>
      </c>
      <c r="C29" s="20" t="s">
        <v>97</v>
      </c>
      <c r="D29" s="10" t="s">
        <v>67</v>
      </c>
      <c r="E29" s="10" t="s">
        <v>99</v>
      </c>
      <c r="F29" s="10" t="s">
        <v>53</v>
      </c>
      <c r="G29" s="12">
        <f t="shared" si="1"/>
        <v>2908936.4899999998</v>
      </c>
      <c r="H29" s="12">
        <f t="shared" si="1"/>
        <v>2063724.35</v>
      </c>
      <c r="I29" s="12">
        <f t="shared" si="1"/>
        <v>2070694.35</v>
      </c>
    </row>
    <row r="30" spans="1:9" ht="26.25">
      <c r="A30" s="10" t="s">
        <v>85</v>
      </c>
      <c r="B30" s="22" t="s">
        <v>91</v>
      </c>
      <c r="C30" s="20" t="s">
        <v>97</v>
      </c>
      <c r="D30" s="10" t="s">
        <v>67</v>
      </c>
      <c r="E30" s="10" t="s">
        <v>100</v>
      </c>
      <c r="F30" s="10" t="s">
        <v>53</v>
      </c>
      <c r="G30" s="12">
        <f>G31+G33+G35</f>
        <v>2908936.4899999998</v>
      </c>
      <c r="H30" s="12">
        <f>H31+H33+H35</f>
        <v>2063724.35</v>
      </c>
      <c r="I30" s="12">
        <f>I31+I33+I35</f>
        <v>2070694.35</v>
      </c>
    </row>
    <row r="31" spans="1:9" ht="66">
      <c r="A31" s="10" t="s">
        <v>86</v>
      </c>
      <c r="B31" s="22" t="s">
        <v>55</v>
      </c>
      <c r="C31" s="20" t="s">
        <v>97</v>
      </c>
      <c r="D31" s="10" t="s">
        <v>67</v>
      </c>
      <c r="E31" s="10" t="s">
        <v>100</v>
      </c>
      <c r="F31" s="10" t="s">
        <v>56</v>
      </c>
      <c r="G31" s="12">
        <f>G32</f>
        <v>1902236.39</v>
      </c>
      <c r="H31" s="12">
        <f>H32</f>
        <v>1832308.25</v>
      </c>
      <c r="I31" s="12">
        <f>I32</f>
        <v>1832308.25</v>
      </c>
    </row>
    <row r="32" spans="1:9" ht="26.25">
      <c r="A32" s="10" t="s">
        <v>87</v>
      </c>
      <c r="B32" s="22" t="s">
        <v>57</v>
      </c>
      <c r="C32" s="20" t="s">
        <v>97</v>
      </c>
      <c r="D32" s="10" t="s">
        <v>67</v>
      </c>
      <c r="E32" s="10" t="s">
        <v>100</v>
      </c>
      <c r="F32" s="10" t="s">
        <v>58</v>
      </c>
      <c r="G32" s="12">
        <v>1902236.39</v>
      </c>
      <c r="H32" s="12">
        <v>1832308.25</v>
      </c>
      <c r="I32" s="12">
        <v>1832308.25</v>
      </c>
    </row>
    <row r="33" spans="1:9" ht="26.25">
      <c r="A33" s="10" t="s">
        <v>40</v>
      </c>
      <c r="B33" s="22" t="s">
        <v>237</v>
      </c>
      <c r="C33" s="20" t="s">
        <v>97</v>
      </c>
      <c r="D33" s="10" t="s">
        <v>67</v>
      </c>
      <c r="E33" s="10" t="s">
        <v>100</v>
      </c>
      <c r="F33" s="10" t="s">
        <v>60</v>
      </c>
      <c r="G33" s="12">
        <f>G34</f>
        <v>1005700.1</v>
      </c>
      <c r="H33" s="12">
        <f>H34</f>
        <v>230416.1</v>
      </c>
      <c r="I33" s="12">
        <f>I34</f>
        <v>237386.1</v>
      </c>
    </row>
    <row r="34" spans="1:9" ht="26.25">
      <c r="A34" s="10" t="s">
        <v>120</v>
      </c>
      <c r="B34" s="22" t="s">
        <v>61</v>
      </c>
      <c r="C34" s="20" t="s">
        <v>97</v>
      </c>
      <c r="D34" s="10" t="s">
        <v>67</v>
      </c>
      <c r="E34" s="10" t="s">
        <v>100</v>
      </c>
      <c r="F34" s="10" t="s">
        <v>62</v>
      </c>
      <c r="G34" s="12">
        <v>1005700.1</v>
      </c>
      <c r="H34" s="12">
        <v>230416.1</v>
      </c>
      <c r="I34" s="12">
        <v>237386.1</v>
      </c>
    </row>
    <row r="35" spans="1:9" ht="15">
      <c r="A35" s="10" t="s">
        <v>121</v>
      </c>
      <c r="B35" s="22" t="s">
        <v>63</v>
      </c>
      <c r="C35" s="20" t="s">
        <v>97</v>
      </c>
      <c r="D35" s="10" t="s">
        <v>67</v>
      </c>
      <c r="E35" s="10" t="s">
        <v>100</v>
      </c>
      <c r="F35" s="10" t="s">
        <v>64</v>
      </c>
      <c r="G35" s="12">
        <f>G36</f>
        <v>1000</v>
      </c>
      <c r="H35" s="12">
        <f>H36</f>
        <v>1000</v>
      </c>
      <c r="I35" s="12">
        <f>I36</f>
        <v>1000</v>
      </c>
    </row>
    <row r="36" spans="1:9" ht="15">
      <c r="A36" s="10" t="s">
        <v>122</v>
      </c>
      <c r="B36" s="22" t="s">
        <v>240</v>
      </c>
      <c r="C36" s="20" t="s">
        <v>97</v>
      </c>
      <c r="D36" s="10" t="s">
        <v>67</v>
      </c>
      <c r="E36" s="10" t="s">
        <v>100</v>
      </c>
      <c r="F36" s="10" t="s">
        <v>210</v>
      </c>
      <c r="G36" s="12">
        <v>1000</v>
      </c>
      <c r="H36" s="12">
        <v>1000</v>
      </c>
      <c r="I36" s="12">
        <v>1000</v>
      </c>
    </row>
    <row r="37" spans="1:9" ht="48.75" customHeight="1">
      <c r="A37" s="25" t="s">
        <v>21</v>
      </c>
      <c r="B37" s="29" t="s">
        <v>3</v>
      </c>
      <c r="C37" s="27" t="s">
        <v>97</v>
      </c>
      <c r="D37" s="25" t="s">
        <v>88</v>
      </c>
      <c r="E37" s="25"/>
      <c r="F37" s="25"/>
      <c r="G37" s="28">
        <f aca="true" t="shared" si="2" ref="G37:I38">G38</f>
        <v>738206</v>
      </c>
      <c r="H37" s="28">
        <f t="shared" si="2"/>
        <v>738206</v>
      </c>
      <c r="I37" s="28">
        <f t="shared" si="2"/>
        <v>738206</v>
      </c>
    </row>
    <row r="38" spans="1:9" ht="28.5" customHeight="1">
      <c r="A38" s="10" t="s">
        <v>123</v>
      </c>
      <c r="B38" s="22" t="s">
        <v>93</v>
      </c>
      <c r="C38" s="20" t="s">
        <v>97</v>
      </c>
      <c r="D38" s="10" t="s">
        <v>88</v>
      </c>
      <c r="E38" s="10" t="s">
        <v>99</v>
      </c>
      <c r="F38" s="10"/>
      <c r="G38" s="12">
        <f t="shared" si="2"/>
        <v>738206</v>
      </c>
      <c r="H38" s="12">
        <f t="shared" si="2"/>
        <v>738206</v>
      </c>
      <c r="I38" s="12">
        <f t="shared" si="2"/>
        <v>738206</v>
      </c>
    </row>
    <row r="39" spans="1:9" ht="26.25">
      <c r="A39" s="10" t="s">
        <v>22</v>
      </c>
      <c r="B39" s="22" t="s">
        <v>91</v>
      </c>
      <c r="C39" s="20" t="s">
        <v>97</v>
      </c>
      <c r="D39" s="10" t="s">
        <v>88</v>
      </c>
      <c r="E39" s="10" t="s">
        <v>100</v>
      </c>
      <c r="F39" s="10"/>
      <c r="G39" s="12">
        <f aca="true" t="shared" si="3" ref="G39:I40">G40</f>
        <v>738206</v>
      </c>
      <c r="H39" s="12">
        <f t="shared" si="3"/>
        <v>738206</v>
      </c>
      <c r="I39" s="12">
        <f t="shared" si="3"/>
        <v>738206</v>
      </c>
    </row>
    <row r="40" spans="1:9" ht="15">
      <c r="A40" s="10" t="s">
        <v>113</v>
      </c>
      <c r="B40" s="22" t="s">
        <v>4</v>
      </c>
      <c r="C40" s="20" t="s">
        <v>97</v>
      </c>
      <c r="D40" s="10" t="s">
        <v>88</v>
      </c>
      <c r="E40" s="10" t="s">
        <v>100</v>
      </c>
      <c r="F40" s="10" t="s">
        <v>5</v>
      </c>
      <c r="G40" s="12">
        <f t="shared" si="3"/>
        <v>738206</v>
      </c>
      <c r="H40" s="12">
        <f t="shared" si="3"/>
        <v>738206</v>
      </c>
      <c r="I40" s="12">
        <f t="shared" si="3"/>
        <v>738206</v>
      </c>
    </row>
    <row r="41" spans="1:9" ht="15">
      <c r="A41" s="10" t="s">
        <v>114</v>
      </c>
      <c r="B41" s="22" t="s">
        <v>17</v>
      </c>
      <c r="C41" s="20" t="s">
        <v>97</v>
      </c>
      <c r="D41" s="10" t="s">
        <v>88</v>
      </c>
      <c r="E41" s="10" t="s">
        <v>100</v>
      </c>
      <c r="F41" s="10" t="s">
        <v>16</v>
      </c>
      <c r="G41" s="12">
        <v>738206</v>
      </c>
      <c r="H41" s="12">
        <v>738206</v>
      </c>
      <c r="I41" s="12">
        <v>738206</v>
      </c>
    </row>
    <row r="42" spans="1:9" ht="15">
      <c r="A42" s="25" t="s">
        <v>115</v>
      </c>
      <c r="B42" s="26" t="s">
        <v>49</v>
      </c>
      <c r="C42" s="27" t="s">
        <v>97</v>
      </c>
      <c r="D42" s="25" t="s">
        <v>31</v>
      </c>
      <c r="E42" s="25"/>
      <c r="F42" s="25"/>
      <c r="G42" s="28">
        <f aca="true" t="shared" si="4" ref="G42:I44">G43</f>
        <v>1000</v>
      </c>
      <c r="H42" s="28">
        <f t="shared" si="4"/>
        <v>1000</v>
      </c>
      <c r="I42" s="28">
        <f t="shared" si="4"/>
        <v>1000</v>
      </c>
    </row>
    <row r="43" spans="1:9" ht="15">
      <c r="A43" s="10" t="s">
        <v>116</v>
      </c>
      <c r="B43" s="22" t="s">
        <v>94</v>
      </c>
      <c r="C43" s="20" t="s">
        <v>97</v>
      </c>
      <c r="D43" s="10" t="s">
        <v>31</v>
      </c>
      <c r="E43" s="10" t="s">
        <v>101</v>
      </c>
      <c r="F43" s="10"/>
      <c r="G43" s="12">
        <f t="shared" si="4"/>
        <v>1000</v>
      </c>
      <c r="H43" s="12">
        <f t="shared" si="4"/>
        <v>1000</v>
      </c>
      <c r="I43" s="12">
        <f t="shared" si="4"/>
        <v>1000</v>
      </c>
    </row>
    <row r="44" spans="1:9" ht="15">
      <c r="A44" s="10" t="s">
        <v>117</v>
      </c>
      <c r="B44" s="138" t="s">
        <v>63</v>
      </c>
      <c r="C44" s="20" t="s">
        <v>97</v>
      </c>
      <c r="D44" s="10" t="s">
        <v>31</v>
      </c>
      <c r="E44" s="10" t="s">
        <v>101</v>
      </c>
      <c r="F44" s="10" t="s">
        <v>64</v>
      </c>
      <c r="G44" s="12">
        <f t="shared" si="4"/>
        <v>1000</v>
      </c>
      <c r="H44" s="12">
        <f t="shared" si="4"/>
        <v>1000</v>
      </c>
      <c r="I44" s="12">
        <f t="shared" si="4"/>
        <v>1000</v>
      </c>
    </row>
    <row r="45" spans="1:9" ht="15">
      <c r="A45" s="10" t="s">
        <v>118</v>
      </c>
      <c r="B45" s="23" t="s">
        <v>0</v>
      </c>
      <c r="C45" s="20" t="s">
        <v>97</v>
      </c>
      <c r="D45" s="10" t="s">
        <v>31</v>
      </c>
      <c r="E45" s="10" t="s">
        <v>101</v>
      </c>
      <c r="F45" s="10" t="s">
        <v>15</v>
      </c>
      <c r="G45" s="12">
        <v>1000</v>
      </c>
      <c r="H45" s="12">
        <v>1000</v>
      </c>
      <c r="I45" s="12">
        <v>1000</v>
      </c>
    </row>
    <row r="46" spans="1:9" ht="15">
      <c r="A46" s="25" t="s">
        <v>119</v>
      </c>
      <c r="B46" s="139" t="s">
        <v>28</v>
      </c>
      <c r="C46" s="27" t="s">
        <v>97</v>
      </c>
      <c r="D46" s="25" t="s">
        <v>32</v>
      </c>
      <c r="E46" s="25"/>
      <c r="F46" s="25"/>
      <c r="G46" s="28">
        <f>G47</f>
        <v>3300</v>
      </c>
      <c r="H46" s="28">
        <f>H47</f>
        <v>3300</v>
      </c>
      <c r="I46" s="28">
        <f>I47</f>
        <v>3300</v>
      </c>
    </row>
    <row r="47" spans="1:9" ht="41.25">
      <c r="A47" s="10" t="s">
        <v>23</v>
      </c>
      <c r="B47" s="23" t="s">
        <v>166</v>
      </c>
      <c r="C47" s="20" t="s">
        <v>97</v>
      </c>
      <c r="D47" s="10" t="s">
        <v>32</v>
      </c>
      <c r="E47" s="10" t="s">
        <v>111</v>
      </c>
      <c r="F47" s="10"/>
      <c r="G47" s="12">
        <f aca="true" t="shared" si="5" ref="G47:I48">G48</f>
        <v>3300</v>
      </c>
      <c r="H47" s="12">
        <f t="shared" si="5"/>
        <v>3300</v>
      </c>
      <c r="I47" s="12">
        <f t="shared" si="5"/>
        <v>3300</v>
      </c>
    </row>
    <row r="48" spans="1:9" ht="26.25">
      <c r="A48" s="10" t="s">
        <v>24</v>
      </c>
      <c r="B48" s="22" t="s">
        <v>237</v>
      </c>
      <c r="C48" s="20" t="s">
        <v>97</v>
      </c>
      <c r="D48" s="10" t="s">
        <v>32</v>
      </c>
      <c r="E48" s="10" t="s">
        <v>111</v>
      </c>
      <c r="F48" s="10" t="s">
        <v>60</v>
      </c>
      <c r="G48" s="12">
        <f t="shared" si="5"/>
        <v>3300</v>
      </c>
      <c r="H48" s="12">
        <f t="shared" si="5"/>
        <v>3300</v>
      </c>
      <c r="I48" s="12">
        <f t="shared" si="5"/>
        <v>3300</v>
      </c>
    </row>
    <row r="49" spans="1:9" ht="26.25">
      <c r="A49" s="10" t="s">
        <v>124</v>
      </c>
      <c r="B49" s="22" t="s">
        <v>61</v>
      </c>
      <c r="C49" s="20" t="s">
        <v>97</v>
      </c>
      <c r="D49" s="10" t="s">
        <v>32</v>
      </c>
      <c r="E49" s="10" t="s">
        <v>111</v>
      </c>
      <c r="F49" s="10" t="s">
        <v>62</v>
      </c>
      <c r="G49" s="12">
        <v>3300</v>
      </c>
      <c r="H49" s="12">
        <v>3300</v>
      </c>
      <c r="I49" s="12">
        <v>3300</v>
      </c>
    </row>
    <row r="50" spans="1:9" ht="15">
      <c r="A50" s="25" t="s">
        <v>125</v>
      </c>
      <c r="B50" s="26" t="s">
        <v>167</v>
      </c>
      <c r="C50" s="27" t="s">
        <v>97</v>
      </c>
      <c r="D50" s="25" t="s">
        <v>34</v>
      </c>
      <c r="E50" s="25"/>
      <c r="F50" s="25"/>
      <c r="G50" s="28">
        <f aca="true" t="shared" si="6" ref="G50:I54">G51</f>
        <v>108277</v>
      </c>
      <c r="H50" s="28">
        <f t="shared" si="6"/>
        <v>113020</v>
      </c>
      <c r="I50" s="28">
        <f t="shared" si="6"/>
        <v>117170</v>
      </c>
    </row>
    <row r="51" spans="1:9" ht="15">
      <c r="A51" s="25" t="s">
        <v>126</v>
      </c>
      <c r="B51" s="26" t="s">
        <v>6</v>
      </c>
      <c r="C51" s="27" t="s">
        <v>97</v>
      </c>
      <c r="D51" s="25" t="s">
        <v>35</v>
      </c>
      <c r="E51" s="25"/>
      <c r="F51" s="25"/>
      <c r="G51" s="28">
        <f t="shared" si="6"/>
        <v>108277</v>
      </c>
      <c r="H51" s="28">
        <f t="shared" si="6"/>
        <v>113020</v>
      </c>
      <c r="I51" s="28">
        <f t="shared" si="6"/>
        <v>117170</v>
      </c>
    </row>
    <row r="52" spans="1:9" ht="26.25">
      <c r="A52" s="10" t="s">
        <v>127</v>
      </c>
      <c r="B52" s="22" t="s">
        <v>9</v>
      </c>
      <c r="C52" s="20" t="s">
        <v>97</v>
      </c>
      <c r="D52" s="10" t="s">
        <v>35</v>
      </c>
      <c r="E52" s="10" t="s">
        <v>99</v>
      </c>
      <c r="F52" s="10"/>
      <c r="G52" s="12">
        <f t="shared" si="6"/>
        <v>108277</v>
      </c>
      <c r="H52" s="12">
        <f t="shared" si="6"/>
        <v>113020</v>
      </c>
      <c r="I52" s="12">
        <f t="shared" si="6"/>
        <v>117170</v>
      </c>
    </row>
    <row r="53" spans="1:9" ht="26.25">
      <c r="A53" s="10" t="s">
        <v>128</v>
      </c>
      <c r="B53" s="22" t="s">
        <v>173</v>
      </c>
      <c r="C53" s="20" t="s">
        <v>97</v>
      </c>
      <c r="D53" s="10" t="s">
        <v>35</v>
      </c>
      <c r="E53" s="10" t="s">
        <v>112</v>
      </c>
      <c r="F53" s="10"/>
      <c r="G53" s="12">
        <f>G54+G56</f>
        <v>108277</v>
      </c>
      <c r="H53" s="12">
        <f>H54+H56</f>
        <v>113020</v>
      </c>
      <c r="I53" s="12">
        <f>I54+I56</f>
        <v>117170</v>
      </c>
    </row>
    <row r="54" spans="1:9" ht="66">
      <c r="A54" s="10" t="s">
        <v>25</v>
      </c>
      <c r="B54" s="22" t="s">
        <v>55</v>
      </c>
      <c r="C54" s="20" t="s">
        <v>97</v>
      </c>
      <c r="D54" s="10" t="s">
        <v>35</v>
      </c>
      <c r="E54" s="10" t="s">
        <v>112</v>
      </c>
      <c r="F54" s="10" t="s">
        <v>56</v>
      </c>
      <c r="G54" s="12">
        <f t="shared" si="6"/>
        <v>81825</v>
      </c>
      <c r="H54" s="12">
        <f t="shared" si="6"/>
        <v>81825</v>
      </c>
      <c r="I54" s="12">
        <f t="shared" si="6"/>
        <v>82000</v>
      </c>
    </row>
    <row r="55" spans="1:9" ht="26.25">
      <c r="A55" s="10" t="s">
        <v>129</v>
      </c>
      <c r="B55" s="22" t="s">
        <v>57</v>
      </c>
      <c r="C55" s="20" t="s">
        <v>97</v>
      </c>
      <c r="D55" s="10" t="s">
        <v>35</v>
      </c>
      <c r="E55" s="10" t="s">
        <v>112</v>
      </c>
      <c r="F55" s="10" t="s">
        <v>58</v>
      </c>
      <c r="G55" s="12">
        <v>81825</v>
      </c>
      <c r="H55" s="12">
        <v>81825</v>
      </c>
      <c r="I55" s="12">
        <v>82000</v>
      </c>
    </row>
    <row r="56" spans="1:9" ht="26.25">
      <c r="A56" s="10" t="s">
        <v>130</v>
      </c>
      <c r="B56" s="22" t="s">
        <v>237</v>
      </c>
      <c r="C56" s="20" t="s">
        <v>97</v>
      </c>
      <c r="D56" s="10" t="s">
        <v>35</v>
      </c>
      <c r="E56" s="10" t="s">
        <v>112</v>
      </c>
      <c r="F56" s="10" t="s">
        <v>60</v>
      </c>
      <c r="G56" s="12">
        <f>G57</f>
        <v>26452</v>
      </c>
      <c r="H56" s="12">
        <f>H57</f>
        <v>31195</v>
      </c>
      <c r="I56" s="12">
        <f>I57</f>
        <v>35170</v>
      </c>
    </row>
    <row r="57" spans="1:9" ht="26.25">
      <c r="A57" s="10" t="s">
        <v>41</v>
      </c>
      <c r="B57" s="22" t="s">
        <v>61</v>
      </c>
      <c r="C57" s="20" t="s">
        <v>97</v>
      </c>
      <c r="D57" s="10" t="s">
        <v>35</v>
      </c>
      <c r="E57" s="10" t="s">
        <v>112</v>
      </c>
      <c r="F57" s="10" t="s">
        <v>62</v>
      </c>
      <c r="G57" s="12">
        <v>26452</v>
      </c>
      <c r="H57" s="12">
        <v>31195</v>
      </c>
      <c r="I57" s="12">
        <v>35170</v>
      </c>
    </row>
    <row r="58" spans="1:9" ht="15">
      <c r="A58" s="25" t="s">
        <v>131</v>
      </c>
      <c r="B58" s="26" t="s">
        <v>201</v>
      </c>
      <c r="C58" s="27" t="s">
        <v>97</v>
      </c>
      <c r="D58" s="25" t="s">
        <v>197</v>
      </c>
      <c r="E58" s="25"/>
      <c r="F58" s="25"/>
      <c r="G58" s="28">
        <f>G59</f>
        <v>50161</v>
      </c>
      <c r="H58" s="28">
        <f>H59</f>
        <v>50161</v>
      </c>
      <c r="I58" s="28">
        <f>I59</f>
        <v>50161</v>
      </c>
    </row>
    <row r="59" spans="1:9" ht="15">
      <c r="A59" s="25" t="s">
        <v>132</v>
      </c>
      <c r="B59" s="29" t="s">
        <v>199</v>
      </c>
      <c r="C59" s="27" t="s">
        <v>97</v>
      </c>
      <c r="D59" s="25" t="s">
        <v>200</v>
      </c>
      <c r="E59" s="25"/>
      <c r="F59" s="25"/>
      <c r="G59" s="28">
        <f aca="true" t="shared" si="7" ref="G59:I62">G60</f>
        <v>50161</v>
      </c>
      <c r="H59" s="28">
        <f t="shared" si="7"/>
        <v>50161</v>
      </c>
      <c r="I59" s="28">
        <f t="shared" si="7"/>
        <v>50161</v>
      </c>
    </row>
    <row r="60" spans="1:9" ht="26.25">
      <c r="A60" s="10" t="s">
        <v>36</v>
      </c>
      <c r="B60" s="22" t="s">
        <v>93</v>
      </c>
      <c r="C60" s="20" t="s">
        <v>97</v>
      </c>
      <c r="D60" s="10" t="s">
        <v>200</v>
      </c>
      <c r="E60" s="10" t="s">
        <v>99</v>
      </c>
      <c r="F60" s="10"/>
      <c r="G60" s="12">
        <f t="shared" si="7"/>
        <v>50161</v>
      </c>
      <c r="H60" s="12">
        <f t="shared" si="7"/>
        <v>50161</v>
      </c>
      <c r="I60" s="12">
        <f t="shared" si="7"/>
        <v>50161</v>
      </c>
    </row>
    <row r="61" spans="1:9" ht="26.25">
      <c r="A61" s="10" t="s">
        <v>133</v>
      </c>
      <c r="B61" s="22" t="s">
        <v>91</v>
      </c>
      <c r="C61" s="20" t="s">
        <v>97</v>
      </c>
      <c r="D61" s="10" t="s">
        <v>200</v>
      </c>
      <c r="E61" s="10" t="s">
        <v>202</v>
      </c>
      <c r="F61" s="10"/>
      <c r="G61" s="12">
        <f t="shared" si="7"/>
        <v>50161</v>
      </c>
      <c r="H61" s="12">
        <f t="shared" si="7"/>
        <v>50161</v>
      </c>
      <c r="I61" s="12">
        <f t="shared" si="7"/>
        <v>50161</v>
      </c>
    </row>
    <row r="62" spans="1:9" ht="15">
      <c r="A62" s="10" t="s">
        <v>42</v>
      </c>
      <c r="B62" s="22" t="s">
        <v>4</v>
      </c>
      <c r="C62" s="20" t="s">
        <v>97</v>
      </c>
      <c r="D62" s="10" t="s">
        <v>200</v>
      </c>
      <c r="E62" s="10" t="s">
        <v>202</v>
      </c>
      <c r="F62" s="10" t="s">
        <v>5</v>
      </c>
      <c r="G62" s="12">
        <f t="shared" si="7"/>
        <v>50161</v>
      </c>
      <c r="H62" s="12">
        <f t="shared" si="7"/>
        <v>50161</v>
      </c>
      <c r="I62" s="12">
        <f t="shared" si="7"/>
        <v>50161</v>
      </c>
    </row>
    <row r="63" spans="1:9" ht="15">
      <c r="A63" s="10" t="s">
        <v>43</v>
      </c>
      <c r="B63" s="22" t="s">
        <v>17</v>
      </c>
      <c r="C63" s="20" t="s">
        <v>97</v>
      </c>
      <c r="D63" s="10" t="s">
        <v>200</v>
      </c>
      <c r="E63" s="10" t="s">
        <v>202</v>
      </c>
      <c r="F63" s="10" t="s">
        <v>16</v>
      </c>
      <c r="G63" s="12">
        <v>50161</v>
      </c>
      <c r="H63" s="12">
        <v>50161</v>
      </c>
      <c r="I63" s="12">
        <v>50161</v>
      </c>
    </row>
    <row r="64" spans="1:9" ht="26.25">
      <c r="A64" s="25" t="s">
        <v>134</v>
      </c>
      <c r="B64" s="26" t="s">
        <v>20</v>
      </c>
      <c r="C64" s="27" t="s">
        <v>97</v>
      </c>
      <c r="D64" s="25" t="s">
        <v>37</v>
      </c>
      <c r="E64" s="25"/>
      <c r="F64" s="25"/>
      <c r="G64" s="28">
        <f aca="true" t="shared" si="8" ref="G64:I68">G65</f>
        <v>206500</v>
      </c>
      <c r="H64" s="28">
        <f t="shared" si="8"/>
        <v>165900</v>
      </c>
      <c r="I64" s="28">
        <f t="shared" si="8"/>
        <v>172700</v>
      </c>
    </row>
    <row r="65" spans="1:9" ht="39">
      <c r="A65" s="25" t="s">
        <v>135</v>
      </c>
      <c r="B65" s="26" t="s">
        <v>203</v>
      </c>
      <c r="C65" s="27" t="s">
        <v>97</v>
      </c>
      <c r="D65" s="25" t="s">
        <v>181</v>
      </c>
      <c r="E65" s="25"/>
      <c r="F65" s="25"/>
      <c r="G65" s="28">
        <f>G66+G71</f>
        <v>206500</v>
      </c>
      <c r="H65" s="28">
        <f>H66+H71</f>
        <v>165900</v>
      </c>
      <c r="I65" s="28">
        <f>I66+I71</f>
        <v>172700</v>
      </c>
    </row>
    <row r="66" spans="1:9" ht="39">
      <c r="A66" s="10" t="s">
        <v>136</v>
      </c>
      <c r="B66" s="24" t="s">
        <v>163</v>
      </c>
      <c r="C66" s="20" t="s">
        <v>97</v>
      </c>
      <c r="D66" s="10" t="s">
        <v>181</v>
      </c>
      <c r="E66" s="10" t="s">
        <v>102</v>
      </c>
      <c r="F66" s="10"/>
      <c r="G66" s="12">
        <f t="shared" si="8"/>
        <v>105500</v>
      </c>
      <c r="H66" s="12">
        <f t="shared" si="8"/>
        <v>64900</v>
      </c>
      <c r="I66" s="12">
        <f t="shared" si="8"/>
        <v>71700</v>
      </c>
    </row>
    <row r="67" spans="1:9" ht="39">
      <c r="A67" s="10" t="s">
        <v>44</v>
      </c>
      <c r="B67" s="24" t="s">
        <v>182</v>
      </c>
      <c r="C67" s="20" t="s">
        <v>97</v>
      </c>
      <c r="D67" s="10" t="s">
        <v>181</v>
      </c>
      <c r="E67" s="10" t="s">
        <v>188</v>
      </c>
      <c r="F67" s="10"/>
      <c r="G67" s="12">
        <f t="shared" si="8"/>
        <v>105500</v>
      </c>
      <c r="H67" s="12">
        <f t="shared" si="8"/>
        <v>64900</v>
      </c>
      <c r="I67" s="12">
        <f t="shared" si="8"/>
        <v>71700</v>
      </c>
    </row>
    <row r="68" spans="1:9" ht="18" customHeight="1">
      <c r="A68" s="10" t="s">
        <v>137</v>
      </c>
      <c r="B68" s="22" t="s">
        <v>239</v>
      </c>
      <c r="C68" s="20" t="s">
        <v>97</v>
      </c>
      <c r="D68" s="10" t="s">
        <v>181</v>
      </c>
      <c r="E68" s="10" t="s">
        <v>187</v>
      </c>
      <c r="F68" s="10"/>
      <c r="G68" s="12">
        <f>G69</f>
        <v>105500</v>
      </c>
      <c r="H68" s="12">
        <f t="shared" si="8"/>
        <v>64900</v>
      </c>
      <c r="I68" s="12">
        <f t="shared" si="8"/>
        <v>71700</v>
      </c>
    </row>
    <row r="69" spans="1:9" ht="26.25">
      <c r="A69" s="10" t="s">
        <v>138</v>
      </c>
      <c r="B69" s="22" t="s">
        <v>237</v>
      </c>
      <c r="C69" s="20" t="s">
        <v>97</v>
      </c>
      <c r="D69" s="10" t="s">
        <v>181</v>
      </c>
      <c r="E69" s="10" t="s">
        <v>187</v>
      </c>
      <c r="F69" s="10" t="s">
        <v>60</v>
      </c>
      <c r="G69" s="12">
        <f>G70</f>
        <v>105500</v>
      </c>
      <c r="H69" s="12">
        <f>H70</f>
        <v>64900</v>
      </c>
      <c r="I69" s="12">
        <f>I70</f>
        <v>71700</v>
      </c>
    </row>
    <row r="70" spans="1:9" ht="26.25">
      <c r="A70" s="10" t="s">
        <v>139</v>
      </c>
      <c r="B70" s="22" t="s">
        <v>61</v>
      </c>
      <c r="C70" s="20" t="s">
        <v>97</v>
      </c>
      <c r="D70" s="10" t="s">
        <v>181</v>
      </c>
      <c r="E70" s="10" t="s">
        <v>187</v>
      </c>
      <c r="F70" s="10" t="s">
        <v>62</v>
      </c>
      <c r="G70" s="12">
        <v>105500</v>
      </c>
      <c r="H70" s="12">
        <v>64900</v>
      </c>
      <c r="I70" s="12">
        <v>71700</v>
      </c>
    </row>
    <row r="71" spans="1:9" ht="32.25" customHeight="1">
      <c r="A71" s="10" t="s">
        <v>140</v>
      </c>
      <c r="B71" s="22" t="s">
        <v>183</v>
      </c>
      <c r="C71" s="20" t="s">
        <v>97</v>
      </c>
      <c r="D71" s="10" t="s">
        <v>181</v>
      </c>
      <c r="E71" s="10" t="s">
        <v>213</v>
      </c>
      <c r="F71" s="10"/>
      <c r="G71" s="12">
        <f aca="true" t="shared" si="9" ref="G71:I72">G72</f>
        <v>101000</v>
      </c>
      <c r="H71" s="12">
        <f t="shared" si="9"/>
        <v>101000</v>
      </c>
      <c r="I71" s="12">
        <f t="shared" si="9"/>
        <v>101000</v>
      </c>
    </row>
    <row r="72" spans="1:9" ht="26.25">
      <c r="A72" s="10" t="s">
        <v>141</v>
      </c>
      <c r="B72" s="22" t="s">
        <v>237</v>
      </c>
      <c r="C72" s="20" t="s">
        <v>97</v>
      </c>
      <c r="D72" s="10" t="s">
        <v>181</v>
      </c>
      <c r="E72" s="10" t="s">
        <v>213</v>
      </c>
      <c r="F72" s="10" t="s">
        <v>60</v>
      </c>
      <c r="G72" s="12">
        <f t="shared" si="9"/>
        <v>101000</v>
      </c>
      <c r="H72" s="12">
        <f t="shared" si="9"/>
        <v>101000</v>
      </c>
      <c r="I72" s="12">
        <f t="shared" si="9"/>
        <v>101000</v>
      </c>
    </row>
    <row r="73" spans="1:9" ht="26.25">
      <c r="A73" s="10" t="s">
        <v>142</v>
      </c>
      <c r="B73" s="22" t="s">
        <v>61</v>
      </c>
      <c r="C73" s="20" t="s">
        <v>97</v>
      </c>
      <c r="D73" s="10" t="s">
        <v>181</v>
      </c>
      <c r="E73" s="10" t="s">
        <v>213</v>
      </c>
      <c r="F73" s="10" t="s">
        <v>62</v>
      </c>
      <c r="G73" s="12">
        <v>101000</v>
      </c>
      <c r="H73" s="12">
        <v>101000</v>
      </c>
      <c r="I73" s="12">
        <v>101000</v>
      </c>
    </row>
    <row r="74" spans="1:9" ht="15">
      <c r="A74" s="25" t="s">
        <v>143</v>
      </c>
      <c r="B74" s="26" t="s">
        <v>168</v>
      </c>
      <c r="C74" s="27" t="s">
        <v>97</v>
      </c>
      <c r="D74" s="25" t="s">
        <v>69</v>
      </c>
      <c r="E74" s="25"/>
      <c r="F74" s="25"/>
      <c r="G74" s="28">
        <f aca="true" t="shared" si="10" ref="G74:I79">G75</f>
        <v>420718.68</v>
      </c>
      <c r="H74" s="28">
        <f t="shared" si="10"/>
        <v>360900</v>
      </c>
      <c r="I74" s="28">
        <f t="shared" si="10"/>
        <v>373300</v>
      </c>
    </row>
    <row r="75" spans="1:9" ht="15">
      <c r="A75" s="25" t="s">
        <v>144</v>
      </c>
      <c r="B75" s="26" t="s">
        <v>13</v>
      </c>
      <c r="C75" s="27" t="s">
        <v>97</v>
      </c>
      <c r="D75" s="25" t="s">
        <v>8</v>
      </c>
      <c r="E75" s="25"/>
      <c r="F75" s="25"/>
      <c r="G75" s="28">
        <f t="shared" si="10"/>
        <v>420718.68</v>
      </c>
      <c r="H75" s="28">
        <f t="shared" si="10"/>
        <v>360900</v>
      </c>
      <c r="I75" s="28">
        <f t="shared" si="10"/>
        <v>373300</v>
      </c>
    </row>
    <row r="76" spans="1:9" ht="39">
      <c r="A76" s="10" t="s">
        <v>145</v>
      </c>
      <c r="B76" s="24" t="s">
        <v>161</v>
      </c>
      <c r="C76" s="20" t="s">
        <v>97</v>
      </c>
      <c r="D76" s="10" t="s">
        <v>8</v>
      </c>
      <c r="E76" s="10" t="s">
        <v>102</v>
      </c>
      <c r="F76" s="10"/>
      <c r="G76" s="12">
        <f>G77</f>
        <v>420718.68</v>
      </c>
      <c r="H76" s="12">
        <f t="shared" si="10"/>
        <v>360900</v>
      </c>
      <c r="I76" s="12">
        <f t="shared" si="10"/>
        <v>373300</v>
      </c>
    </row>
    <row r="77" spans="1:9" ht="39">
      <c r="A77" s="10" t="s">
        <v>146</v>
      </c>
      <c r="B77" s="22" t="s">
        <v>12</v>
      </c>
      <c r="C77" s="20" t="s">
        <v>97</v>
      </c>
      <c r="D77" s="10" t="s">
        <v>8</v>
      </c>
      <c r="E77" s="10" t="s">
        <v>103</v>
      </c>
      <c r="F77" s="10"/>
      <c r="G77" s="12">
        <f>G78+G81+G84</f>
        <v>420718.68</v>
      </c>
      <c r="H77" s="12">
        <f>H78+H81</f>
        <v>360900</v>
      </c>
      <c r="I77" s="12">
        <f>I78+I81</f>
        <v>373300</v>
      </c>
    </row>
    <row r="78" spans="1:9" ht="26.25">
      <c r="A78" s="10" t="s">
        <v>147</v>
      </c>
      <c r="B78" s="22" t="s">
        <v>165</v>
      </c>
      <c r="C78" s="20" t="s">
        <v>97</v>
      </c>
      <c r="D78" s="10" t="s">
        <v>8</v>
      </c>
      <c r="E78" s="10" t="s">
        <v>104</v>
      </c>
      <c r="F78" s="10"/>
      <c r="G78" s="12">
        <f t="shared" si="10"/>
        <v>244026.68</v>
      </c>
      <c r="H78" s="12">
        <f t="shared" si="10"/>
        <v>212000</v>
      </c>
      <c r="I78" s="12">
        <f t="shared" si="10"/>
        <v>224400</v>
      </c>
    </row>
    <row r="79" spans="1:9" ht="26.25">
      <c r="A79" s="10" t="s">
        <v>148</v>
      </c>
      <c r="B79" s="22" t="s">
        <v>237</v>
      </c>
      <c r="C79" s="20" t="s">
        <v>97</v>
      </c>
      <c r="D79" s="10" t="s">
        <v>8</v>
      </c>
      <c r="E79" s="10" t="s">
        <v>104</v>
      </c>
      <c r="F79" s="10" t="s">
        <v>60</v>
      </c>
      <c r="G79" s="12">
        <f t="shared" si="10"/>
        <v>244026.68</v>
      </c>
      <c r="H79" s="12">
        <f t="shared" si="10"/>
        <v>212000</v>
      </c>
      <c r="I79" s="12">
        <f t="shared" si="10"/>
        <v>224400</v>
      </c>
    </row>
    <row r="80" spans="1:9" ht="26.25">
      <c r="A80" s="10" t="s">
        <v>149</v>
      </c>
      <c r="B80" s="22" t="s">
        <v>61</v>
      </c>
      <c r="C80" s="20" t="s">
        <v>97</v>
      </c>
      <c r="D80" s="10" t="s">
        <v>8</v>
      </c>
      <c r="E80" s="10" t="s">
        <v>104</v>
      </c>
      <c r="F80" s="10" t="s">
        <v>62</v>
      </c>
      <c r="G80" s="12">
        <v>244026.68</v>
      </c>
      <c r="H80" s="12">
        <v>212000</v>
      </c>
      <c r="I80" s="12">
        <v>224400</v>
      </c>
    </row>
    <row r="81" spans="1:9" ht="39">
      <c r="A81" s="10" t="s">
        <v>150</v>
      </c>
      <c r="B81" s="22" t="s">
        <v>161</v>
      </c>
      <c r="C81" s="20" t="s">
        <v>97</v>
      </c>
      <c r="D81" s="10" t="s">
        <v>8</v>
      </c>
      <c r="E81" s="10" t="s">
        <v>221</v>
      </c>
      <c r="F81" s="10"/>
      <c r="G81" s="12">
        <f aca="true" t="shared" si="11" ref="G81:I82">G82</f>
        <v>148900</v>
      </c>
      <c r="H81" s="12">
        <f t="shared" si="11"/>
        <v>148900</v>
      </c>
      <c r="I81" s="12">
        <f t="shared" si="11"/>
        <v>148900</v>
      </c>
    </row>
    <row r="82" spans="1:9" ht="26.25">
      <c r="A82" s="10" t="s">
        <v>151</v>
      </c>
      <c r="B82" s="22" t="s">
        <v>59</v>
      </c>
      <c r="C82" s="20" t="s">
        <v>97</v>
      </c>
      <c r="D82" s="10" t="s">
        <v>8</v>
      </c>
      <c r="E82" s="10" t="s">
        <v>221</v>
      </c>
      <c r="F82" s="10" t="s">
        <v>60</v>
      </c>
      <c r="G82" s="12">
        <f t="shared" si="11"/>
        <v>148900</v>
      </c>
      <c r="H82" s="12">
        <f t="shared" si="11"/>
        <v>148900</v>
      </c>
      <c r="I82" s="12">
        <f t="shared" si="11"/>
        <v>148900</v>
      </c>
    </row>
    <row r="83" spans="1:9" ht="26.25">
      <c r="A83" s="10" t="s">
        <v>152</v>
      </c>
      <c r="B83" s="22" t="s">
        <v>61</v>
      </c>
      <c r="C83" s="20" t="s">
        <v>97</v>
      </c>
      <c r="D83" s="10" t="s">
        <v>8</v>
      </c>
      <c r="E83" s="10" t="s">
        <v>221</v>
      </c>
      <c r="F83" s="10" t="s">
        <v>62</v>
      </c>
      <c r="G83" s="12">
        <v>148900</v>
      </c>
      <c r="H83" s="12">
        <v>148900</v>
      </c>
      <c r="I83" s="12">
        <v>148900</v>
      </c>
    </row>
    <row r="84" spans="1:9" ht="27">
      <c r="A84" s="10" t="s">
        <v>153</v>
      </c>
      <c r="B84" s="99" t="s">
        <v>218</v>
      </c>
      <c r="C84" s="20" t="s">
        <v>97</v>
      </c>
      <c r="D84" s="10" t="s">
        <v>8</v>
      </c>
      <c r="E84" s="20" t="s">
        <v>255</v>
      </c>
      <c r="F84" s="10"/>
      <c r="G84" s="12">
        <f aca="true" t="shared" si="12" ref="G84:I85">G85</f>
        <v>27792</v>
      </c>
      <c r="H84" s="12">
        <f t="shared" si="12"/>
        <v>0</v>
      </c>
      <c r="I84" s="12">
        <f t="shared" si="12"/>
        <v>0</v>
      </c>
    </row>
    <row r="85" spans="1:9" ht="26.25">
      <c r="A85" s="10" t="s">
        <v>154</v>
      </c>
      <c r="B85" s="22" t="s">
        <v>59</v>
      </c>
      <c r="C85" s="20" t="s">
        <v>97</v>
      </c>
      <c r="D85" s="10" t="s">
        <v>8</v>
      </c>
      <c r="E85" s="20" t="s">
        <v>256</v>
      </c>
      <c r="F85" s="10" t="s">
        <v>60</v>
      </c>
      <c r="G85" s="12">
        <f t="shared" si="12"/>
        <v>27792</v>
      </c>
      <c r="H85" s="12">
        <f t="shared" si="12"/>
        <v>0</v>
      </c>
      <c r="I85" s="12">
        <f t="shared" si="12"/>
        <v>0</v>
      </c>
    </row>
    <row r="86" spans="1:9" ht="26.25">
      <c r="A86" s="10" t="s">
        <v>155</v>
      </c>
      <c r="B86" s="22" t="s">
        <v>61</v>
      </c>
      <c r="C86" s="20" t="s">
        <v>97</v>
      </c>
      <c r="D86" s="10" t="s">
        <v>8</v>
      </c>
      <c r="E86" s="20" t="s">
        <v>256</v>
      </c>
      <c r="F86" s="10" t="s">
        <v>62</v>
      </c>
      <c r="G86" s="12">
        <v>27792</v>
      </c>
      <c r="H86" s="12">
        <v>0</v>
      </c>
      <c r="I86" s="12">
        <v>0</v>
      </c>
    </row>
    <row r="87" spans="1:9" ht="15">
      <c r="A87" s="25" t="s">
        <v>156</v>
      </c>
      <c r="B87" s="26" t="s">
        <v>169</v>
      </c>
      <c r="C87" s="27" t="s">
        <v>97</v>
      </c>
      <c r="D87" s="25" t="s">
        <v>90</v>
      </c>
      <c r="E87" s="25"/>
      <c r="F87" s="25"/>
      <c r="G87" s="28">
        <f>G88</f>
        <v>677508.19</v>
      </c>
      <c r="H87" s="28">
        <f>H88</f>
        <v>571100</v>
      </c>
      <c r="I87" s="28">
        <f>I88</f>
        <v>371100</v>
      </c>
    </row>
    <row r="88" spans="1:9" ht="15">
      <c r="A88" s="25" t="s">
        <v>157</v>
      </c>
      <c r="B88" s="26" t="s">
        <v>11</v>
      </c>
      <c r="C88" s="27" t="s">
        <v>97</v>
      </c>
      <c r="D88" s="25" t="s">
        <v>10</v>
      </c>
      <c r="E88" s="25"/>
      <c r="F88" s="25"/>
      <c r="G88" s="28">
        <f aca="true" t="shared" si="13" ref="G88:I89">G89</f>
        <v>677508.19</v>
      </c>
      <c r="H88" s="28">
        <f t="shared" si="13"/>
        <v>571100</v>
      </c>
      <c r="I88" s="28">
        <f t="shared" si="13"/>
        <v>371100</v>
      </c>
    </row>
    <row r="89" spans="1:9" ht="39">
      <c r="A89" s="10" t="s">
        <v>158</v>
      </c>
      <c r="B89" s="24" t="s">
        <v>161</v>
      </c>
      <c r="C89" s="20" t="s">
        <v>97</v>
      </c>
      <c r="D89" s="10" t="s">
        <v>10</v>
      </c>
      <c r="E89" s="10" t="s">
        <v>102</v>
      </c>
      <c r="F89" s="10"/>
      <c r="G89" s="12">
        <f>G90</f>
        <v>677508.19</v>
      </c>
      <c r="H89" s="12">
        <f t="shared" si="13"/>
        <v>571100</v>
      </c>
      <c r="I89" s="12">
        <f t="shared" si="13"/>
        <v>371100</v>
      </c>
    </row>
    <row r="90" spans="1:9" ht="42">
      <c r="A90" s="10" t="s">
        <v>159</v>
      </c>
      <c r="B90" s="98" t="s">
        <v>14</v>
      </c>
      <c r="C90" s="20" t="s">
        <v>97</v>
      </c>
      <c r="D90" s="10" t="s">
        <v>10</v>
      </c>
      <c r="E90" s="10" t="s">
        <v>105</v>
      </c>
      <c r="F90" s="10"/>
      <c r="G90" s="12">
        <f>G91+G94+G97+G100+G103</f>
        <v>677508.19</v>
      </c>
      <c r="H90" s="12">
        <f>H91+H94+H97+H100+H103</f>
        <v>571100</v>
      </c>
      <c r="I90" s="12">
        <f>I91+I94+I97+I100+I103</f>
        <v>371100</v>
      </c>
    </row>
    <row r="91" spans="1:9" ht="15">
      <c r="A91" s="10" t="s">
        <v>160</v>
      </c>
      <c r="B91" s="99" t="s">
        <v>171</v>
      </c>
      <c r="C91" s="20" t="s">
        <v>97</v>
      </c>
      <c r="D91" s="10" t="s">
        <v>10</v>
      </c>
      <c r="E91" s="20" t="s">
        <v>108</v>
      </c>
      <c r="F91" s="10"/>
      <c r="G91" s="12">
        <f aca="true" t="shared" si="14" ref="G91:I92">G92</f>
        <v>350000</v>
      </c>
      <c r="H91" s="12">
        <f t="shared" si="14"/>
        <v>350000</v>
      </c>
      <c r="I91" s="12">
        <f t="shared" si="14"/>
        <v>331100</v>
      </c>
    </row>
    <row r="92" spans="1:9" ht="26.25">
      <c r="A92" s="10" t="s">
        <v>174</v>
      </c>
      <c r="B92" s="22" t="s">
        <v>237</v>
      </c>
      <c r="C92" s="20" t="s">
        <v>97</v>
      </c>
      <c r="D92" s="10" t="s">
        <v>10</v>
      </c>
      <c r="E92" s="20" t="s">
        <v>108</v>
      </c>
      <c r="F92" s="10" t="s">
        <v>60</v>
      </c>
      <c r="G92" s="12">
        <f t="shared" si="14"/>
        <v>350000</v>
      </c>
      <c r="H92" s="12">
        <f t="shared" si="14"/>
        <v>350000</v>
      </c>
      <c r="I92" s="12">
        <f t="shared" si="14"/>
        <v>331100</v>
      </c>
    </row>
    <row r="93" spans="1:9" ht="26.25">
      <c r="A93" s="10" t="s">
        <v>175</v>
      </c>
      <c r="B93" s="22" t="s">
        <v>61</v>
      </c>
      <c r="C93" s="20" t="s">
        <v>97</v>
      </c>
      <c r="D93" s="10" t="s">
        <v>10</v>
      </c>
      <c r="E93" s="20" t="s">
        <v>108</v>
      </c>
      <c r="F93" s="10" t="s">
        <v>62</v>
      </c>
      <c r="G93" s="12">
        <v>350000</v>
      </c>
      <c r="H93" s="12">
        <v>350000</v>
      </c>
      <c r="I93" s="12">
        <v>331100</v>
      </c>
    </row>
    <row r="94" spans="1:9" ht="15">
      <c r="A94" s="10" t="s">
        <v>176</v>
      </c>
      <c r="B94" s="99" t="s">
        <v>170</v>
      </c>
      <c r="C94" s="20" t="s">
        <v>97</v>
      </c>
      <c r="D94" s="10" t="s">
        <v>10</v>
      </c>
      <c r="E94" s="20" t="s">
        <v>109</v>
      </c>
      <c r="F94" s="10"/>
      <c r="G94" s="12">
        <f aca="true" t="shared" si="15" ref="G94:I95">G95</f>
        <v>80000</v>
      </c>
      <c r="H94" s="12">
        <f t="shared" si="15"/>
        <v>40000</v>
      </c>
      <c r="I94" s="12">
        <f t="shared" si="15"/>
        <v>40000</v>
      </c>
    </row>
    <row r="95" spans="1:9" ht="26.25">
      <c r="A95" s="10" t="s">
        <v>189</v>
      </c>
      <c r="B95" s="22" t="s">
        <v>237</v>
      </c>
      <c r="C95" s="20" t="s">
        <v>97</v>
      </c>
      <c r="D95" s="10" t="s">
        <v>10</v>
      </c>
      <c r="E95" s="20" t="s">
        <v>109</v>
      </c>
      <c r="F95" s="10" t="s">
        <v>60</v>
      </c>
      <c r="G95" s="12">
        <f t="shared" si="15"/>
        <v>80000</v>
      </c>
      <c r="H95" s="12">
        <f t="shared" si="15"/>
        <v>40000</v>
      </c>
      <c r="I95" s="12">
        <f t="shared" si="15"/>
        <v>40000</v>
      </c>
    </row>
    <row r="96" spans="1:9" ht="26.25">
      <c r="A96" s="10" t="s">
        <v>190</v>
      </c>
      <c r="B96" s="22" t="s">
        <v>61</v>
      </c>
      <c r="C96" s="20" t="s">
        <v>97</v>
      </c>
      <c r="D96" s="10" t="s">
        <v>10</v>
      </c>
      <c r="E96" s="20" t="s">
        <v>109</v>
      </c>
      <c r="F96" s="10" t="s">
        <v>62</v>
      </c>
      <c r="G96" s="12">
        <v>80000</v>
      </c>
      <c r="H96" s="12">
        <v>40000</v>
      </c>
      <c r="I96" s="12">
        <v>40000</v>
      </c>
    </row>
    <row r="97" spans="1:9" ht="15">
      <c r="A97" s="10" t="s">
        <v>191</v>
      </c>
      <c r="B97" s="99" t="s">
        <v>172</v>
      </c>
      <c r="C97" s="20" t="s">
        <v>97</v>
      </c>
      <c r="D97" s="10" t="s">
        <v>10</v>
      </c>
      <c r="E97" s="20" t="s">
        <v>110</v>
      </c>
      <c r="F97" s="10"/>
      <c r="G97" s="12">
        <f aca="true" t="shared" si="16" ref="G97:I104">G98</f>
        <v>247508.19</v>
      </c>
      <c r="H97" s="12">
        <f t="shared" si="16"/>
        <v>181100</v>
      </c>
      <c r="I97" s="12">
        <f t="shared" si="16"/>
        <v>0</v>
      </c>
    </row>
    <row r="98" spans="1:9" ht="26.25">
      <c r="A98" s="10" t="s">
        <v>192</v>
      </c>
      <c r="B98" s="22" t="s">
        <v>237</v>
      </c>
      <c r="C98" s="20" t="s">
        <v>97</v>
      </c>
      <c r="D98" s="10" t="s">
        <v>10</v>
      </c>
      <c r="E98" s="20" t="s">
        <v>110</v>
      </c>
      <c r="F98" s="10" t="s">
        <v>60</v>
      </c>
      <c r="G98" s="12">
        <f t="shared" si="16"/>
        <v>247508.19</v>
      </c>
      <c r="H98" s="12">
        <f t="shared" si="16"/>
        <v>181100</v>
      </c>
      <c r="I98" s="12">
        <f t="shared" si="16"/>
        <v>0</v>
      </c>
    </row>
    <row r="99" spans="1:9" ht="26.25">
      <c r="A99" s="10" t="s">
        <v>193</v>
      </c>
      <c r="B99" s="22" t="s">
        <v>61</v>
      </c>
      <c r="C99" s="20" t="s">
        <v>97</v>
      </c>
      <c r="D99" s="10" t="s">
        <v>10</v>
      </c>
      <c r="E99" s="20" t="s">
        <v>110</v>
      </c>
      <c r="F99" s="10" t="s">
        <v>62</v>
      </c>
      <c r="G99" s="12">
        <v>247508.19</v>
      </c>
      <c r="H99" s="12">
        <f>330000-148900</f>
        <v>181100</v>
      </c>
      <c r="I99" s="12">
        <v>0</v>
      </c>
    </row>
    <row r="100" spans="1:9" ht="27" hidden="1">
      <c r="A100" s="10" t="s">
        <v>204</v>
      </c>
      <c r="B100" s="99" t="s">
        <v>218</v>
      </c>
      <c r="C100" s="20" t="s">
        <v>97</v>
      </c>
      <c r="D100" s="10" t="s">
        <v>10</v>
      </c>
      <c r="E100" s="20" t="s">
        <v>214</v>
      </c>
      <c r="F100" s="10"/>
      <c r="G100" s="12">
        <f t="shared" si="16"/>
        <v>0</v>
      </c>
      <c r="H100" s="12">
        <f t="shared" si="16"/>
        <v>0</v>
      </c>
      <c r="I100" s="12">
        <f t="shared" si="16"/>
        <v>0</v>
      </c>
    </row>
    <row r="101" spans="1:9" ht="26.25" hidden="1">
      <c r="A101" s="10" t="s">
        <v>205</v>
      </c>
      <c r="B101" s="22" t="s">
        <v>59</v>
      </c>
      <c r="C101" s="20" t="s">
        <v>97</v>
      </c>
      <c r="D101" s="10" t="s">
        <v>10</v>
      </c>
      <c r="E101" s="20" t="s">
        <v>215</v>
      </c>
      <c r="F101" s="10" t="s">
        <v>60</v>
      </c>
      <c r="G101" s="12">
        <f t="shared" si="16"/>
        <v>0</v>
      </c>
      <c r="H101" s="12">
        <f t="shared" si="16"/>
        <v>0</v>
      </c>
      <c r="I101" s="12">
        <f t="shared" si="16"/>
        <v>0</v>
      </c>
    </row>
    <row r="102" spans="1:9" ht="26.25" hidden="1">
      <c r="A102" s="10" t="s">
        <v>206</v>
      </c>
      <c r="B102" s="22" t="s">
        <v>61</v>
      </c>
      <c r="C102" s="20" t="s">
        <v>97</v>
      </c>
      <c r="D102" s="10" t="s">
        <v>10</v>
      </c>
      <c r="E102" s="20" t="s">
        <v>215</v>
      </c>
      <c r="F102" s="10" t="s">
        <v>62</v>
      </c>
      <c r="G102" s="12">
        <v>0</v>
      </c>
      <c r="H102" s="12">
        <v>0</v>
      </c>
      <c r="I102" s="12">
        <v>0</v>
      </c>
    </row>
    <row r="103" spans="1:9" ht="15" hidden="1">
      <c r="A103" s="10" t="s">
        <v>207</v>
      </c>
      <c r="B103" s="99" t="s">
        <v>219</v>
      </c>
      <c r="C103" s="20" t="s">
        <v>97</v>
      </c>
      <c r="D103" s="10" t="s">
        <v>10</v>
      </c>
      <c r="E103" s="20" t="s">
        <v>216</v>
      </c>
      <c r="F103" s="10"/>
      <c r="G103" s="12">
        <f t="shared" si="16"/>
        <v>0</v>
      </c>
      <c r="H103" s="12">
        <f t="shared" si="16"/>
        <v>0</v>
      </c>
      <c r="I103" s="12">
        <f t="shared" si="16"/>
        <v>0</v>
      </c>
    </row>
    <row r="104" spans="1:9" ht="26.25" hidden="1">
      <c r="A104" s="10" t="s">
        <v>208</v>
      </c>
      <c r="B104" s="22" t="s">
        <v>59</v>
      </c>
      <c r="C104" s="20" t="s">
        <v>97</v>
      </c>
      <c r="D104" s="10" t="s">
        <v>10</v>
      </c>
      <c r="E104" s="20" t="s">
        <v>216</v>
      </c>
      <c r="F104" s="10" t="s">
        <v>60</v>
      </c>
      <c r="G104" s="12">
        <f t="shared" si="16"/>
        <v>0</v>
      </c>
      <c r="H104" s="12">
        <f t="shared" si="16"/>
        <v>0</v>
      </c>
      <c r="I104" s="12">
        <f t="shared" si="16"/>
        <v>0</v>
      </c>
    </row>
    <row r="105" spans="1:9" ht="26.25" hidden="1">
      <c r="A105" s="10" t="s">
        <v>209</v>
      </c>
      <c r="B105" s="22" t="s">
        <v>61</v>
      </c>
      <c r="C105" s="20" t="s">
        <v>97</v>
      </c>
      <c r="D105" s="10" t="s">
        <v>10</v>
      </c>
      <c r="E105" s="20" t="s">
        <v>217</v>
      </c>
      <c r="F105" s="10" t="s">
        <v>62</v>
      </c>
      <c r="G105" s="12">
        <v>0</v>
      </c>
      <c r="H105" s="12">
        <v>0</v>
      </c>
      <c r="I105" s="12">
        <v>0</v>
      </c>
    </row>
    <row r="106" spans="1:9" ht="15">
      <c r="A106" s="25" t="s">
        <v>194</v>
      </c>
      <c r="B106" s="26" t="s">
        <v>65</v>
      </c>
      <c r="C106" s="27" t="s">
        <v>97</v>
      </c>
      <c r="D106" s="25" t="s">
        <v>30</v>
      </c>
      <c r="E106" s="25"/>
      <c r="F106" s="25"/>
      <c r="G106" s="28">
        <f>G107</f>
        <v>25000</v>
      </c>
      <c r="H106" s="28">
        <f>H107</f>
        <v>25000</v>
      </c>
      <c r="I106" s="28">
        <f>I107</f>
        <v>25000</v>
      </c>
    </row>
    <row r="107" spans="1:9" ht="15">
      <c r="A107" s="25" t="s">
        <v>233</v>
      </c>
      <c r="B107" s="29" t="s">
        <v>235</v>
      </c>
      <c r="C107" s="27" t="s">
        <v>97</v>
      </c>
      <c r="D107" s="25" t="s">
        <v>236</v>
      </c>
      <c r="E107" s="25"/>
      <c r="F107" s="25"/>
      <c r="G107" s="28">
        <f aca="true" t="shared" si="17" ref="G107:I111">G108</f>
        <v>25000</v>
      </c>
      <c r="H107" s="28">
        <f t="shared" si="17"/>
        <v>25000</v>
      </c>
      <c r="I107" s="28">
        <f t="shared" si="17"/>
        <v>25000</v>
      </c>
    </row>
    <row r="108" spans="1:9" ht="39">
      <c r="A108" s="10" t="s">
        <v>234</v>
      </c>
      <c r="B108" s="22" t="s">
        <v>162</v>
      </c>
      <c r="C108" s="20" t="s">
        <v>97</v>
      </c>
      <c r="D108" s="10" t="s">
        <v>236</v>
      </c>
      <c r="E108" s="10" t="s">
        <v>102</v>
      </c>
      <c r="F108" s="10"/>
      <c r="G108" s="12">
        <f t="shared" si="17"/>
        <v>25000</v>
      </c>
      <c r="H108" s="12">
        <f t="shared" si="17"/>
        <v>25000</v>
      </c>
      <c r="I108" s="12">
        <f t="shared" si="17"/>
        <v>25000</v>
      </c>
    </row>
    <row r="109" spans="1:9" ht="26.25">
      <c r="A109" s="10" t="s">
        <v>204</v>
      </c>
      <c r="B109" s="22" t="s">
        <v>164</v>
      </c>
      <c r="C109" s="20" t="s">
        <v>97</v>
      </c>
      <c r="D109" s="10" t="s">
        <v>236</v>
      </c>
      <c r="E109" s="10" t="s">
        <v>106</v>
      </c>
      <c r="F109" s="10"/>
      <c r="G109" s="12">
        <f t="shared" si="17"/>
        <v>25000</v>
      </c>
      <c r="H109" s="12">
        <f t="shared" si="17"/>
        <v>25000</v>
      </c>
      <c r="I109" s="12">
        <f t="shared" si="17"/>
        <v>25000</v>
      </c>
    </row>
    <row r="110" spans="1:9" ht="26.25">
      <c r="A110" s="10" t="s">
        <v>205</v>
      </c>
      <c r="B110" s="22" t="s">
        <v>1</v>
      </c>
      <c r="C110" s="20" t="s">
        <v>97</v>
      </c>
      <c r="D110" s="10" t="s">
        <v>236</v>
      </c>
      <c r="E110" s="10" t="s">
        <v>107</v>
      </c>
      <c r="F110" s="10"/>
      <c r="G110" s="12">
        <f t="shared" si="17"/>
        <v>25000</v>
      </c>
      <c r="H110" s="12">
        <f t="shared" si="17"/>
        <v>25000</v>
      </c>
      <c r="I110" s="12">
        <f t="shared" si="17"/>
        <v>25000</v>
      </c>
    </row>
    <row r="111" spans="1:9" ht="26.25">
      <c r="A111" s="10" t="s">
        <v>206</v>
      </c>
      <c r="B111" s="22" t="s">
        <v>237</v>
      </c>
      <c r="C111" s="20" t="s">
        <v>97</v>
      </c>
      <c r="D111" s="10" t="s">
        <v>236</v>
      </c>
      <c r="E111" s="10" t="s">
        <v>107</v>
      </c>
      <c r="F111" s="10" t="s">
        <v>60</v>
      </c>
      <c r="G111" s="12">
        <f t="shared" si="17"/>
        <v>25000</v>
      </c>
      <c r="H111" s="12">
        <f t="shared" si="17"/>
        <v>25000</v>
      </c>
      <c r="I111" s="12">
        <f t="shared" si="17"/>
        <v>25000</v>
      </c>
    </row>
    <row r="112" spans="1:9" ht="26.25">
      <c r="A112" s="10" t="s">
        <v>207</v>
      </c>
      <c r="B112" s="22" t="s">
        <v>61</v>
      </c>
      <c r="C112" s="20" t="s">
        <v>97</v>
      </c>
      <c r="D112" s="10" t="s">
        <v>236</v>
      </c>
      <c r="E112" s="10" t="s">
        <v>107</v>
      </c>
      <c r="F112" s="10" t="s">
        <v>62</v>
      </c>
      <c r="G112" s="12">
        <v>25000</v>
      </c>
      <c r="H112" s="12">
        <v>25000</v>
      </c>
      <c r="I112" s="12">
        <v>25000</v>
      </c>
    </row>
    <row r="113" spans="1:9" ht="15">
      <c r="A113" s="25" t="s">
        <v>208</v>
      </c>
      <c r="B113" s="19" t="s">
        <v>225</v>
      </c>
      <c r="C113" s="20"/>
      <c r="D113" s="20"/>
      <c r="E113" s="20"/>
      <c r="F113" s="20"/>
      <c r="G113" s="21">
        <v>0</v>
      </c>
      <c r="H113" s="21">
        <v>130000</v>
      </c>
      <c r="I113" s="21">
        <v>255000</v>
      </c>
    </row>
    <row r="114" spans="1:9" ht="15">
      <c r="A114" s="25" t="s">
        <v>209</v>
      </c>
      <c r="B114" s="19" t="s">
        <v>18</v>
      </c>
      <c r="C114" s="20"/>
      <c r="D114" s="20"/>
      <c r="E114" s="20"/>
      <c r="F114" s="20"/>
      <c r="G114" s="21">
        <f>G22+G50+G64+G74+G87+G106+G58</f>
        <v>6192649.869999999</v>
      </c>
      <c r="H114" s="21">
        <f>H22+H50+H64+H74+H87+H106+H113+H58</f>
        <v>5243196</v>
      </c>
      <c r="I114" s="21">
        <f>I22+I50+I64+I74+I87+I106+I113+I58</f>
        <v>5198516</v>
      </c>
    </row>
    <row r="116" ht="15">
      <c r="G116" s="4"/>
    </row>
  </sheetData>
  <sheetProtection/>
  <mergeCells count="2">
    <mergeCell ref="A16:I16"/>
    <mergeCell ref="A17:I17"/>
  </mergeCells>
  <printOptions/>
  <pageMargins left="0.1968503937007874" right="0.1968503937007874" top="0" bottom="0.1968503937007874" header="0" footer="0"/>
  <pageSetup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43"/>
  <sheetViews>
    <sheetView zoomScalePageLayoutView="0" workbookViewId="0" topLeftCell="C1">
      <selection activeCell="H14" sqref="H14"/>
    </sheetView>
  </sheetViews>
  <sheetFormatPr defaultColWidth="9.125" defaultRowHeight="12.75"/>
  <cols>
    <col min="1" max="1" width="4.375" style="40" customWidth="1"/>
    <col min="2" max="2" width="60.50390625" style="41" customWidth="1"/>
    <col min="3" max="3" width="14.625" style="42" customWidth="1"/>
    <col min="4" max="4" width="9.375" style="42" customWidth="1"/>
    <col min="5" max="5" width="9.625" style="42" customWidth="1"/>
    <col min="6" max="6" width="16.875" style="32" customWidth="1"/>
    <col min="7" max="7" width="17.625" style="33" customWidth="1"/>
    <col min="8" max="8" width="19.00390625" style="33" customWidth="1"/>
    <col min="9" max="9" width="10.00390625" style="33" bestFit="1" customWidth="1"/>
    <col min="10" max="10" width="13.375" style="33" customWidth="1"/>
    <col min="11" max="11" width="12.375" style="33" customWidth="1"/>
    <col min="12" max="16384" width="9.125" style="33" customWidth="1"/>
  </cols>
  <sheetData>
    <row r="1" spans="4:8" ht="15">
      <c r="D1" s="43"/>
      <c r="F1" s="44"/>
      <c r="G1" s="190" t="s">
        <v>33</v>
      </c>
      <c r="H1" s="190"/>
    </row>
    <row r="2" spans="4:8" ht="15">
      <c r="D2" s="43"/>
      <c r="F2" s="45"/>
      <c r="G2" s="1" t="s">
        <v>186</v>
      </c>
      <c r="H2" s="1"/>
    </row>
    <row r="3" spans="4:8" ht="15">
      <c r="D3" s="46"/>
      <c r="F3" s="47"/>
      <c r="G3" s="1" t="s">
        <v>185</v>
      </c>
      <c r="H3" s="1"/>
    </row>
    <row r="4" spans="4:8" ht="15">
      <c r="D4" s="48"/>
      <c r="F4" s="49"/>
      <c r="G4" s="1" t="s">
        <v>245</v>
      </c>
      <c r="H4" s="1" t="s">
        <v>243</v>
      </c>
    </row>
    <row r="6" spans="4:8" ht="15">
      <c r="D6" s="43"/>
      <c r="F6" s="44"/>
      <c r="G6" s="190" t="s">
        <v>33</v>
      </c>
      <c r="H6" s="190"/>
    </row>
    <row r="7" spans="4:8" ht="15">
      <c r="D7" s="43"/>
      <c r="F7" s="45"/>
      <c r="G7" s="1" t="s">
        <v>246</v>
      </c>
      <c r="H7" s="1"/>
    </row>
    <row r="8" spans="4:8" ht="15">
      <c r="D8" s="46"/>
      <c r="F8" s="47"/>
      <c r="G8" s="1" t="s">
        <v>185</v>
      </c>
      <c r="H8" s="1"/>
    </row>
    <row r="9" spans="4:8" ht="15">
      <c r="D9" s="48"/>
      <c r="F9" s="49"/>
      <c r="G9" s="1" t="s">
        <v>254</v>
      </c>
      <c r="H9" s="1" t="s">
        <v>252</v>
      </c>
    </row>
    <row r="10" spans="4:8" ht="15">
      <c r="D10" s="48"/>
      <c r="F10" s="49"/>
      <c r="G10" s="1"/>
      <c r="H10" s="1"/>
    </row>
    <row r="11" spans="4:8" ht="15">
      <c r="D11" s="43"/>
      <c r="F11" s="44"/>
      <c r="G11" s="190" t="s">
        <v>33</v>
      </c>
      <c r="H11" s="190"/>
    </row>
    <row r="12" spans="4:8" ht="15">
      <c r="D12" s="43"/>
      <c r="F12" s="45"/>
      <c r="G12" s="1" t="s">
        <v>246</v>
      </c>
      <c r="H12" s="1"/>
    </row>
    <row r="13" spans="4:8" ht="15">
      <c r="D13" s="46"/>
      <c r="F13" s="47"/>
      <c r="G13" s="1" t="s">
        <v>185</v>
      </c>
      <c r="H13" s="1"/>
    </row>
    <row r="14" spans="4:8" ht="15">
      <c r="D14" s="48"/>
      <c r="F14" s="49"/>
      <c r="G14" s="183" t="s">
        <v>261</v>
      </c>
      <c r="H14" s="183" t="s">
        <v>262</v>
      </c>
    </row>
    <row r="15" spans="4:8" ht="15">
      <c r="D15" s="48"/>
      <c r="F15" s="49"/>
      <c r="G15" s="1"/>
      <c r="H15" s="1"/>
    </row>
    <row r="16" spans="1:8" ht="51.75" customHeight="1">
      <c r="A16" s="189" t="s">
        <v>250</v>
      </c>
      <c r="B16" s="189"/>
      <c r="C16" s="189"/>
      <c r="D16" s="189"/>
      <c r="E16" s="189"/>
      <c r="F16" s="189"/>
      <c r="G16" s="189"/>
      <c r="H16" s="189"/>
    </row>
    <row r="17" spans="1:8" ht="14.25" customHeight="1">
      <c r="A17" s="188" t="s">
        <v>231</v>
      </c>
      <c r="B17" s="188"/>
      <c r="C17" s="188"/>
      <c r="D17" s="188"/>
      <c r="E17" s="188"/>
      <c r="F17" s="188"/>
      <c r="G17" s="188"/>
      <c r="H17" s="188"/>
    </row>
    <row r="18" spans="1:6" ht="12.75">
      <c r="A18" s="50"/>
      <c r="B18" s="51"/>
      <c r="C18" s="51"/>
      <c r="D18" s="51"/>
      <c r="E18" s="51"/>
      <c r="F18" s="52"/>
    </row>
    <row r="19" ht="13.5" thickBot="1">
      <c r="H19" s="53" t="s">
        <v>96</v>
      </c>
    </row>
    <row r="20" spans="1:8" ht="39.75" thickBot="1">
      <c r="A20" s="147" t="s">
        <v>70</v>
      </c>
      <c r="B20" s="63" t="s">
        <v>50</v>
      </c>
      <c r="C20" s="64" t="s">
        <v>26</v>
      </c>
      <c r="D20" s="64" t="s">
        <v>27</v>
      </c>
      <c r="E20" s="64" t="s">
        <v>52</v>
      </c>
      <c r="F20" s="65" t="s">
        <v>249</v>
      </c>
      <c r="G20" s="66" t="s">
        <v>220</v>
      </c>
      <c r="H20" s="67" t="s">
        <v>229</v>
      </c>
    </row>
    <row r="21" spans="1:8" ht="13.5" thickBot="1">
      <c r="A21" s="148" t="s">
        <v>73</v>
      </c>
      <c r="B21" s="100" t="s">
        <v>74</v>
      </c>
      <c r="C21" s="101" t="s">
        <v>75</v>
      </c>
      <c r="D21" s="102" t="s">
        <v>76</v>
      </c>
      <c r="E21" s="101" t="s">
        <v>77</v>
      </c>
      <c r="F21" s="102" t="s">
        <v>78</v>
      </c>
      <c r="G21" s="101" t="s">
        <v>79</v>
      </c>
      <c r="H21" s="103" t="s">
        <v>83</v>
      </c>
    </row>
    <row r="22" spans="1:8" ht="42" thickBot="1">
      <c r="A22" s="159" t="s">
        <v>73</v>
      </c>
      <c r="B22" s="160" t="s">
        <v>178</v>
      </c>
      <c r="C22" s="161" t="s">
        <v>102</v>
      </c>
      <c r="D22" s="161" t="s">
        <v>53</v>
      </c>
      <c r="E22" s="161" t="s">
        <v>53</v>
      </c>
      <c r="F22" s="162">
        <f>F23+F49+F65+F71</f>
        <v>1329726.8699999999</v>
      </c>
      <c r="G22" s="162">
        <f>G23+G49+G65+G71</f>
        <v>1122900</v>
      </c>
      <c r="H22" s="163">
        <f>H23+H49+H65+H71</f>
        <v>942100</v>
      </c>
    </row>
    <row r="23" spans="1:8" ht="28.5">
      <c r="A23" s="168" t="s">
        <v>74</v>
      </c>
      <c r="B23" s="107" t="s">
        <v>238</v>
      </c>
      <c r="C23" s="104" t="s">
        <v>105</v>
      </c>
      <c r="D23" s="104"/>
      <c r="E23" s="104"/>
      <c r="F23" s="108">
        <f>F24+F29+F34+F39+F44</f>
        <v>677508.19</v>
      </c>
      <c r="G23" s="108">
        <f>G24+G29+G34</f>
        <v>571100</v>
      </c>
      <c r="H23" s="109">
        <f>H24+H29+H34</f>
        <v>371100</v>
      </c>
    </row>
    <row r="24" spans="1:8" ht="13.5">
      <c r="A24" s="169" t="s">
        <v>75</v>
      </c>
      <c r="B24" s="60" t="s">
        <v>171</v>
      </c>
      <c r="C24" s="20" t="s">
        <v>108</v>
      </c>
      <c r="D24" s="20"/>
      <c r="E24" s="20"/>
      <c r="F24" s="30">
        <f>F25</f>
        <v>350000</v>
      </c>
      <c r="G24" s="30">
        <f aca="true" t="shared" si="0" ref="F24:H27">G25</f>
        <v>350000</v>
      </c>
      <c r="H24" s="31">
        <f t="shared" si="0"/>
        <v>331100</v>
      </c>
    </row>
    <row r="25" spans="1:8" ht="27">
      <c r="A25" s="169" t="s">
        <v>76</v>
      </c>
      <c r="B25" s="60" t="s">
        <v>237</v>
      </c>
      <c r="C25" s="20" t="s">
        <v>108</v>
      </c>
      <c r="D25" s="20" t="s">
        <v>60</v>
      </c>
      <c r="E25" s="20"/>
      <c r="F25" s="30">
        <f t="shared" si="0"/>
        <v>350000</v>
      </c>
      <c r="G25" s="30">
        <f t="shared" si="0"/>
        <v>350000</v>
      </c>
      <c r="H25" s="31">
        <f t="shared" si="0"/>
        <v>331100</v>
      </c>
    </row>
    <row r="26" spans="1:8" ht="27">
      <c r="A26" s="169" t="s">
        <v>77</v>
      </c>
      <c r="B26" s="60" t="s">
        <v>61</v>
      </c>
      <c r="C26" s="20" t="s">
        <v>108</v>
      </c>
      <c r="D26" s="20" t="s">
        <v>62</v>
      </c>
      <c r="E26" s="20"/>
      <c r="F26" s="30">
        <f>F27</f>
        <v>350000</v>
      </c>
      <c r="G26" s="30">
        <f t="shared" si="0"/>
        <v>350000</v>
      </c>
      <c r="H26" s="31">
        <f t="shared" si="0"/>
        <v>331100</v>
      </c>
    </row>
    <row r="27" spans="1:8" ht="13.5">
      <c r="A27" s="169" t="s">
        <v>78</v>
      </c>
      <c r="B27" s="60" t="s">
        <v>89</v>
      </c>
      <c r="C27" s="20" t="s">
        <v>108</v>
      </c>
      <c r="D27" s="20" t="s">
        <v>62</v>
      </c>
      <c r="E27" s="20" t="s">
        <v>90</v>
      </c>
      <c r="F27" s="30">
        <f>F28</f>
        <v>350000</v>
      </c>
      <c r="G27" s="30">
        <f t="shared" si="0"/>
        <v>350000</v>
      </c>
      <c r="H27" s="31">
        <f t="shared" si="0"/>
        <v>331100</v>
      </c>
    </row>
    <row r="28" spans="1:8" ht="14.25" thickBot="1">
      <c r="A28" s="170" t="s">
        <v>79</v>
      </c>
      <c r="B28" s="61" t="s">
        <v>11</v>
      </c>
      <c r="C28" s="34" t="s">
        <v>108</v>
      </c>
      <c r="D28" s="34" t="s">
        <v>62</v>
      </c>
      <c r="E28" s="34" t="s">
        <v>10</v>
      </c>
      <c r="F28" s="35">
        <v>350000</v>
      </c>
      <c r="G28" s="35">
        <v>350000</v>
      </c>
      <c r="H28" s="36">
        <f>350000-18900</f>
        <v>331100</v>
      </c>
    </row>
    <row r="29" spans="1:8" ht="13.5">
      <c r="A29" s="171" t="s">
        <v>83</v>
      </c>
      <c r="B29" s="62" t="s">
        <v>170</v>
      </c>
      <c r="C29" s="37" t="s">
        <v>109</v>
      </c>
      <c r="D29" s="37"/>
      <c r="E29" s="37"/>
      <c r="F29" s="38">
        <f aca="true" t="shared" si="1" ref="F29:H32">F30</f>
        <v>80000</v>
      </c>
      <c r="G29" s="38">
        <f t="shared" si="1"/>
        <v>40000</v>
      </c>
      <c r="H29" s="39">
        <f t="shared" si="1"/>
        <v>40000</v>
      </c>
    </row>
    <row r="30" spans="1:8" ht="27">
      <c r="A30" s="169" t="s">
        <v>84</v>
      </c>
      <c r="B30" s="60" t="s">
        <v>237</v>
      </c>
      <c r="C30" s="20" t="s">
        <v>109</v>
      </c>
      <c r="D30" s="20" t="s">
        <v>60</v>
      </c>
      <c r="E30" s="20"/>
      <c r="F30" s="30">
        <f t="shared" si="1"/>
        <v>80000</v>
      </c>
      <c r="G30" s="30">
        <f t="shared" si="1"/>
        <v>40000</v>
      </c>
      <c r="H30" s="31">
        <f t="shared" si="1"/>
        <v>40000</v>
      </c>
    </row>
    <row r="31" spans="1:8" ht="27">
      <c r="A31" s="169" t="s">
        <v>85</v>
      </c>
      <c r="B31" s="60" t="s">
        <v>61</v>
      </c>
      <c r="C31" s="20" t="s">
        <v>109</v>
      </c>
      <c r="D31" s="20" t="s">
        <v>62</v>
      </c>
      <c r="E31" s="20"/>
      <c r="F31" s="30">
        <f t="shared" si="1"/>
        <v>80000</v>
      </c>
      <c r="G31" s="30">
        <f t="shared" si="1"/>
        <v>40000</v>
      </c>
      <c r="H31" s="31">
        <f t="shared" si="1"/>
        <v>40000</v>
      </c>
    </row>
    <row r="32" spans="1:8" ht="13.5">
      <c r="A32" s="169" t="s">
        <v>86</v>
      </c>
      <c r="B32" s="60" t="s">
        <v>89</v>
      </c>
      <c r="C32" s="20" t="s">
        <v>109</v>
      </c>
      <c r="D32" s="20" t="s">
        <v>62</v>
      </c>
      <c r="E32" s="20" t="s">
        <v>90</v>
      </c>
      <c r="F32" s="30">
        <f t="shared" si="1"/>
        <v>80000</v>
      </c>
      <c r="G32" s="30">
        <f t="shared" si="1"/>
        <v>40000</v>
      </c>
      <c r="H32" s="31">
        <f t="shared" si="1"/>
        <v>40000</v>
      </c>
    </row>
    <row r="33" spans="1:8" ht="14.25" thickBot="1">
      <c r="A33" s="170" t="s">
        <v>87</v>
      </c>
      <c r="B33" s="61" t="s">
        <v>11</v>
      </c>
      <c r="C33" s="34" t="s">
        <v>109</v>
      </c>
      <c r="D33" s="34" t="s">
        <v>62</v>
      </c>
      <c r="E33" s="34" t="s">
        <v>10</v>
      </c>
      <c r="F33" s="35">
        <v>80000</v>
      </c>
      <c r="G33" s="35">
        <v>40000</v>
      </c>
      <c r="H33" s="36">
        <v>40000</v>
      </c>
    </row>
    <row r="34" spans="1:8" ht="13.5">
      <c r="A34" s="171" t="s">
        <v>40</v>
      </c>
      <c r="B34" s="62" t="s">
        <v>172</v>
      </c>
      <c r="C34" s="37" t="s">
        <v>110</v>
      </c>
      <c r="D34" s="37"/>
      <c r="E34" s="37"/>
      <c r="F34" s="38">
        <f>F35</f>
        <v>247508.19</v>
      </c>
      <c r="G34" s="38">
        <f>G35</f>
        <v>181100</v>
      </c>
      <c r="H34" s="39">
        <f>H35</f>
        <v>0</v>
      </c>
    </row>
    <row r="35" spans="1:8" ht="27">
      <c r="A35" s="169" t="s">
        <v>120</v>
      </c>
      <c r="B35" s="60" t="s">
        <v>237</v>
      </c>
      <c r="C35" s="20" t="s">
        <v>110</v>
      </c>
      <c r="D35" s="20" t="s">
        <v>60</v>
      </c>
      <c r="E35" s="20"/>
      <c r="F35" s="30">
        <f>F38</f>
        <v>247508.19</v>
      </c>
      <c r="G35" s="30">
        <f>G38</f>
        <v>181100</v>
      </c>
      <c r="H35" s="31">
        <f>H38</f>
        <v>0</v>
      </c>
    </row>
    <row r="36" spans="1:8" ht="27">
      <c r="A36" s="169" t="s">
        <v>121</v>
      </c>
      <c r="B36" s="60" t="s">
        <v>61</v>
      </c>
      <c r="C36" s="20" t="s">
        <v>110</v>
      </c>
      <c r="D36" s="20" t="s">
        <v>62</v>
      </c>
      <c r="E36" s="20"/>
      <c r="F36" s="30">
        <f>F38</f>
        <v>247508.19</v>
      </c>
      <c r="G36" s="30">
        <f>G38</f>
        <v>181100</v>
      </c>
      <c r="H36" s="31">
        <f>H38</f>
        <v>0</v>
      </c>
    </row>
    <row r="37" spans="1:8" ht="13.5">
      <c r="A37" s="169" t="s">
        <v>122</v>
      </c>
      <c r="B37" s="60" t="s">
        <v>89</v>
      </c>
      <c r="C37" s="20" t="s">
        <v>110</v>
      </c>
      <c r="D37" s="20" t="s">
        <v>62</v>
      </c>
      <c r="E37" s="20" t="s">
        <v>90</v>
      </c>
      <c r="F37" s="30">
        <f>F38</f>
        <v>247508.19</v>
      </c>
      <c r="G37" s="30">
        <f>G38</f>
        <v>181100</v>
      </c>
      <c r="H37" s="31">
        <f>H38</f>
        <v>0</v>
      </c>
    </row>
    <row r="38" spans="1:8" ht="14.25" thickBot="1">
      <c r="A38" s="170" t="s">
        <v>21</v>
      </c>
      <c r="B38" s="61" t="s">
        <v>11</v>
      </c>
      <c r="C38" s="34" t="s">
        <v>110</v>
      </c>
      <c r="D38" s="34" t="s">
        <v>62</v>
      </c>
      <c r="E38" s="34" t="s">
        <v>10</v>
      </c>
      <c r="F38" s="35">
        <v>247508.19</v>
      </c>
      <c r="G38" s="35">
        <f>330000-148900</f>
        <v>181100</v>
      </c>
      <c r="H38" s="36">
        <v>0</v>
      </c>
    </row>
    <row r="39" spans="1:8" ht="27" hidden="1">
      <c r="A39" s="164" t="s">
        <v>123</v>
      </c>
      <c r="B39" s="165" t="s">
        <v>218</v>
      </c>
      <c r="C39" s="145" t="s">
        <v>215</v>
      </c>
      <c r="D39" s="145"/>
      <c r="E39" s="145"/>
      <c r="F39" s="166">
        <f>F40</f>
        <v>0</v>
      </c>
      <c r="G39" s="166">
        <f>G40</f>
        <v>0</v>
      </c>
      <c r="H39" s="167">
        <f>H40</f>
        <v>0</v>
      </c>
    </row>
    <row r="40" spans="1:8" ht="27" hidden="1">
      <c r="A40" s="10" t="s">
        <v>22</v>
      </c>
      <c r="B40" s="60" t="s">
        <v>59</v>
      </c>
      <c r="C40" s="20" t="s">
        <v>215</v>
      </c>
      <c r="D40" s="20" t="s">
        <v>60</v>
      </c>
      <c r="E40" s="20"/>
      <c r="F40" s="30">
        <f>F43</f>
        <v>0</v>
      </c>
      <c r="G40" s="30">
        <f>G43</f>
        <v>0</v>
      </c>
      <c r="H40" s="31">
        <f>H43</f>
        <v>0</v>
      </c>
    </row>
    <row r="41" spans="1:8" ht="27" hidden="1">
      <c r="A41" s="10" t="s">
        <v>113</v>
      </c>
      <c r="B41" s="60" t="s">
        <v>61</v>
      </c>
      <c r="C41" s="20" t="s">
        <v>215</v>
      </c>
      <c r="D41" s="20" t="s">
        <v>62</v>
      </c>
      <c r="E41" s="20"/>
      <c r="F41" s="30">
        <f>F43</f>
        <v>0</v>
      </c>
      <c r="G41" s="30">
        <f>G43</f>
        <v>0</v>
      </c>
      <c r="H41" s="31">
        <f>H43</f>
        <v>0</v>
      </c>
    </row>
    <row r="42" spans="1:8" ht="13.5" hidden="1">
      <c r="A42" s="10" t="s">
        <v>114</v>
      </c>
      <c r="B42" s="60" t="s">
        <v>89</v>
      </c>
      <c r="C42" s="20" t="s">
        <v>215</v>
      </c>
      <c r="D42" s="20" t="s">
        <v>62</v>
      </c>
      <c r="E42" s="20" t="s">
        <v>90</v>
      </c>
      <c r="F42" s="30">
        <f>F43</f>
        <v>0</v>
      </c>
      <c r="G42" s="30">
        <f>G43</f>
        <v>0</v>
      </c>
      <c r="H42" s="31">
        <f>H43</f>
        <v>0</v>
      </c>
    </row>
    <row r="43" spans="1:8" ht="14.25" hidden="1" thickBot="1">
      <c r="A43" s="10" t="s">
        <v>115</v>
      </c>
      <c r="B43" s="61" t="s">
        <v>11</v>
      </c>
      <c r="C43" s="34" t="s">
        <v>215</v>
      </c>
      <c r="D43" s="34" t="s">
        <v>62</v>
      </c>
      <c r="E43" s="34" t="s">
        <v>10</v>
      </c>
      <c r="F43" s="35">
        <v>0</v>
      </c>
      <c r="G43" s="35">
        <v>0</v>
      </c>
      <c r="H43" s="36">
        <v>0</v>
      </c>
    </row>
    <row r="44" spans="1:8" ht="13.5" hidden="1">
      <c r="A44" s="10" t="s">
        <v>116</v>
      </c>
      <c r="B44" s="62" t="s">
        <v>219</v>
      </c>
      <c r="C44" s="37" t="s">
        <v>216</v>
      </c>
      <c r="D44" s="37"/>
      <c r="E44" s="37"/>
      <c r="F44" s="38">
        <f>F45</f>
        <v>0</v>
      </c>
      <c r="G44" s="38">
        <f>G45</f>
        <v>0</v>
      </c>
      <c r="H44" s="39">
        <f>H45</f>
        <v>0</v>
      </c>
    </row>
    <row r="45" spans="1:8" ht="27" hidden="1">
      <c r="A45" s="10" t="s">
        <v>117</v>
      </c>
      <c r="B45" s="60" t="s">
        <v>59</v>
      </c>
      <c r="C45" s="20" t="s">
        <v>216</v>
      </c>
      <c r="D45" s="20" t="s">
        <v>60</v>
      </c>
      <c r="E45" s="20"/>
      <c r="F45" s="30">
        <f>F48</f>
        <v>0</v>
      </c>
      <c r="G45" s="30">
        <f>G48</f>
        <v>0</v>
      </c>
      <c r="H45" s="31">
        <f>H48</f>
        <v>0</v>
      </c>
    </row>
    <row r="46" spans="1:8" ht="27" hidden="1">
      <c r="A46" s="10" t="s">
        <v>118</v>
      </c>
      <c r="B46" s="60" t="s">
        <v>61</v>
      </c>
      <c r="C46" s="20" t="s">
        <v>216</v>
      </c>
      <c r="D46" s="20" t="s">
        <v>62</v>
      </c>
      <c r="E46" s="20"/>
      <c r="F46" s="30">
        <f>F48</f>
        <v>0</v>
      </c>
      <c r="G46" s="30">
        <f>G48</f>
        <v>0</v>
      </c>
      <c r="H46" s="31">
        <f>H48</f>
        <v>0</v>
      </c>
    </row>
    <row r="47" spans="1:8" ht="13.5" hidden="1">
      <c r="A47" s="10" t="s">
        <v>119</v>
      </c>
      <c r="B47" s="60" t="s">
        <v>89</v>
      </c>
      <c r="C47" s="20" t="s">
        <v>216</v>
      </c>
      <c r="D47" s="20" t="s">
        <v>62</v>
      </c>
      <c r="E47" s="20" t="s">
        <v>90</v>
      </c>
      <c r="F47" s="30">
        <f>F48</f>
        <v>0</v>
      </c>
      <c r="G47" s="30">
        <f>G48</f>
        <v>0</v>
      </c>
      <c r="H47" s="31">
        <f>H48</f>
        <v>0</v>
      </c>
    </row>
    <row r="48" spans="1:8" ht="14.25" hidden="1" thickBot="1">
      <c r="A48" s="158" t="s">
        <v>23</v>
      </c>
      <c r="B48" s="144" t="s">
        <v>11</v>
      </c>
      <c r="C48" s="120" t="s">
        <v>216</v>
      </c>
      <c r="D48" s="120" t="s">
        <v>62</v>
      </c>
      <c r="E48" s="120" t="s">
        <v>10</v>
      </c>
      <c r="F48" s="142">
        <v>0</v>
      </c>
      <c r="G48" s="142">
        <v>0</v>
      </c>
      <c r="H48" s="143">
        <v>0</v>
      </c>
    </row>
    <row r="49" spans="1:8" ht="47.25" customHeight="1">
      <c r="A49" s="168" t="s">
        <v>123</v>
      </c>
      <c r="B49" s="107" t="s">
        <v>2</v>
      </c>
      <c r="C49" s="104" t="s">
        <v>103</v>
      </c>
      <c r="D49" s="104"/>
      <c r="E49" s="104"/>
      <c r="F49" s="108">
        <f>F50+F55+F60</f>
        <v>420718.68</v>
      </c>
      <c r="G49" s="108">
        <f>G50+G55</f>
        <v>360900</v>
      </c>
      <c r="H49" s="109">
        <f>H50+H55</f>
        <v>373300</v>
      </c>
    </row>
    <row r="50" spans="1:8" ht="14.25">
      <c r="A50" s="169" t="s">
        <v>22</v>
      </c>
      <c r="B50" s="60" t="s">
        <v>165</v>
      </c>
      <c r="C50" s="20" t="s">
        <v>104</v>
      </c>
      <c r="D50" s="20"/>
      <c r="E50" s="105"/>
      <c r="F50" s="30">
        <f aca="true" t="shared" si="2" ref="F50:H58">F51</f>
        <v>244026.68</v>
      </c>
      <c r="G50" s="30">
        <f t="shared" si="2"/>
        <v>212000</v>
      </c>
      <c r="H50" s="31">
        <f t="shared" si="2"/>
        <v>224400</v>
      </c>
    </row>
    <row r="51" spans="1:8" ht="27">
      <c r="A51" s="169" t="s">
        <v>113</v>
      </c>
      <c r="B51" s="60" t="s">
        <v>237</v>
      </c>
      <c r="C51" s="20" t="s">
        <v>104</v>
      </c>
      <c r="D51" s="20" t="s">
        <v>60</v>
      </c>
      <c r="E51" s="105"/>
      <c r="F51" s="30">
        <f t="shared" si="2"/>
        <v>244026.68</v>
      </c>
      <c r="G51" s="30">
        <f t="shared" si="2"/>
        <v>212000</v>
      </c>
      <c r="H51" s="31">
        <f t="shared" si="2"/>
        <v>224400</v>
      </c>
    </row>
    <row r="52" spans="1:8" ht="27">
      <c r="A52" s="169" t="s">
        <v>114</v>
      </c>
      <c r="B52" s="60" t="s">
        <v>61</v>
      </c>
      <c r="C52" s="20" t="s">
        <v>104</v>
      </c>
      <c r="D52" s="20" t="s">
        <v>62</v>
      </c>
      <c r="E52" s="105"/>
      <c r="F52" s="30">
        <f t="shared" si="2"/>
        <v>244026.68</v>
      </c>
      <c r="G52" s="30">
        <f t="shared" si="2"/>
        <v>212000</v>
      </c>
      <c r="H52" s="31">
        <f t="shared" si="2"/>
        <v>224400</v>
      </c>
    </row>
    <row r="53" spans="1:8" ht="13.5">
      <c r="A53" s="169" t="s">
        <v>115</v>
      </c>
      <c r="B53" s="106" t="s">
        <v>68</v>
      </c>
      <c r="C53" s="20" t="s">
        <v>104</v>
      </c>
      <c r="D53" s="20" t="s">
        <v>62</v>
      </c>
      <c r="E53" s="20" t="s">
        <v>69</v>
      </c>
      <c r="F53" s="30">
        <f t="shared" si="2"/>
        <v>244026.68</v>
      </c>
      <c r="G53" s="30">
        <f t="shared" si="2"/>
        <v>212000</v>
      </c>
      <c r="H53" s="31">
        <f>H54</f>
        <v>224400</v>
      </c>
    </row>
    <row r="54" spans="1:8" ht="14.25" thickBot="1">
      <c r="A54" s="170" t="s">
        <v>116</v>
      </c>
      <c r="B54" s="146" t="s">
        <v>13</v>
      </c>
      <c r="C54" s="34" t="s">
        <v>104</v>
      </c>
      <c r="D54" s="34" t="s">
        <v>62</v>
      </c>
      <c r="E54" s="34" t="s">
        <v>8</v>
      </c>
      <c r="F54" s="35">
        <v>244026.68</v>
      </c>
      <c r="G54" s="35">
        <v>212000</v>
      </c>
      <c r="H54" s="36">
        <v>224400</v>
      </c>
    </row>
    <row r="55" spans="1:8" ht="27">
      <c r="A55" s="164" t="s">
        <v>117</v>
      </c>
      <c r="B55" s="165" t="s">
        <v>195</v>
      </c>
      <c r="C55" s="145" t="s">
        <v>232</v>
      </c>
      <c r="D55" s="145"/>
      <c r="E55" s="145"/>
      <c r="F55" s="166">
        <f t="shared" si="2"/>
        <v>148900</v>
      </c>
      <c r="G55" s="166">
        <f t="shared" si="2"/>
        <v>148900</v>
      </c>
      <c r="H55" s="167">
        <f t="shared" si="2"/>
        <v>148900</v>
      </c>
    </row>
    <row r="56" spans="1:8" ht="27">
      <c r="A56" s="10" t="s">
        <v>118</v>
      </c>
      <c r="B56" s="60" t="s">
        <v>59</v>
      </c>
      <c r="C56" s="20" t="s">
        <v>232</v>
      </c>
      <c r="D56" s="20" t="s">
        <v>60</v>
      </c>
      <c r="E56" s="105"/>
      <c r="F56" s="30">
        <f t="shared" si="2"/>
        <v>148900</v>
      </c>
      <c r="G56" s="30">
        <f t="shared" si="2"/>
        <v>148900</v>
      </c>
      <c r="H56" s="31">
        <f t="shared" si="2"/>
        <v>148900</v>
      </c>
    </row>
    <row r="57" spans="1:8" ht="27">
      <c r="A57" s="10" t="s">
        <v>119</v>
      </c>
      <c r="B57" s="60" t="s">
        <v>61</v>
      </c>
      <c r="C57" s="20" t="s">
        <v>232</v>
      </c>
      <c r="D57" s="20" t="s">
        <v>62</v>
      </c>
      <c r="E57" s="105"/>
      <c r="F57" s="30">
        <f t="shared" si="2"/>
        <v>148900</v>
      </c>
      <c r="G57" s="30">
        <f t="shared" si="2"/>
        <v>148900</v>
      </c>
      <c r="H57" s="31">
        <f t="shared" si="2"/>
        <v>148900</v>
      </c>
    </row>
    <row r="58" spans="1:8" ht="13.5">
      <c r="A58" s="10" t="s">
        <v>23</v>
      </c>
      <c r="B58" s="106" t="s">
        <v>68</v>
      </c>
      <c r="C58" s="20" t="s">
        <v>232</v>
      </c>
      <c r="D58" s="20" t="s">
        <v>62</v>
      </c>
      <c r="E58" s="20" t="s">
        <v>69</v>
      </c>
      <c r="F58" s="30">
        <f t="shared" si="2"/>
        <v>148900</v>
      </c>
      <c r="G58" s="30">
        <f t="shared" si="2"/>
        <v>148900</v>
      </c>
      <c r="H58" s="31">
        <f t="shared" si="2"/>
        <v>148900</v>
      </c>
    </row>
    <row r="59" spans="1:8" ht="14.25" thickBot="1">
      <c r="A59" s="158" t="s">
        <v>24</v>
      </c>
      <c r="B59" s="172" t="s">
        <v>13</v>
      </c>
      <c r="C59" s="120" t="s">
        <v>232</v>
      </c>
      <c r="D59" s="120" t="s">
        <v>62</v>
      </c>
      <c r="E59" s="120" t="s">
        <v>8</v>
      </c>
      <c r="F59" s="142">
        <v>148900</v>
      </c>
      <c r="G59" s="142">
        <v>148900</v>
      </c>
      <c r="H59" s="143">
        <v>148900</v>
      </c>
    </row>
    <row r="60" spans="1:8" ht="27">
      <c r="A60" s="171" t="s">
        <v>124</v>
      </c>
      <c r="B60" s="62" t="s">
        <v>218</v>
      </c>
      <c r="C60" s="37" t="s">
        <v>256</v>
      </c>
      <c r="D60" s="37"/>
      <c r="E60" s="37"/>
      <c r="F60" s="38">
        <f>F61</f>
        <v>27792</v>
      </c>
      <c r="G60" s="38">
        <f>G61</f>
        <v>0</v>
      </c>
      <c r="H60" s="39">
        <f>H61</f>
        <v>0</v>
      </c>
    </row>
    <row r="61" spans="1:8" ht="27">
      <c r="A61" s="169" t="s">
        <v>125</v>
      </c>
      <c r="B61" s="60" t="s">
        <v>59</v>
      </c>
      <c r="C61" s="20" t="s">
        <v>256</v>
      </c>
      <c r="D61" s="20" t="s">
        <v>60</v>
      </c>
      <c r="E61" s="20"/>
      <c r="F61" s="30">
        <f>F64</f>
        <v>27792</v>
      </c>
      <c r="G61" s="30">
        <f>G64</f>
        <v>0</v>
      </c>
      <c r="H61" s="31">
        <f>H64</f>
        <v>0</v>
      </c>
    </row>
    <row r="62" spans="1:8" ht="27">
      <c r="A62" s="169" t="s">
        <v>126</v>
      </c>
      <c r="B62" s="60" t="s">
        <v>61</v>
      </c>
      <c r="C62" s="20" t="s">
        <v>256</v>
      </c>
      <c r="D62" s="20" t="s">
        <v>62</v>
      </c>
      <c r="E62" s="20"/>
      <c r="F62" s="30">
        <f>F64</f>
        <v>27792</v>
      </c>
      <c r="G62" s="30">
        <f>G64</f>
        <v>0</v>
      </c>
      <c r="H62" s="31">
        <f>H64</f>
        <v>0</v>
      </c>
    </row>
    <row r="63" spans="1:8" ht="13.5">
      <c r="A63" s="169" t="s">
        <v>127</v>
      </c>
      <c r="B63" s="106" t="s">
        <v>68</v>
      </c>
      <c r="C63" s="20" t="s">
        <v>256</v>
      </c>
      <c r="D63" s="20" t="s">
        <v>62</v>
      </c>
      <c r="E63" s="20" t="s">
        <v>69</v>
      </c>
      <c r="F63" s="30">
        <f>F64</f>
        <v>27792</v>
      </c>
      <c r="G63" s="30">
        <f>G64</f>
        <v>0</v>
      </c>
      <c r="H63" s="31">
        <f>H64</f>
        <v>0</v>
      </c>
    </row>
    <row r="64" spans="1:8" ht="14.25" thickBot="1">
      <c r="A64" s="170" t="s">
        <v>128</v>
      </c>
      <c r="B64" s="172" t="s">
        <v>13</v>
      </c>
      <c r="C64" s="34" t="s">
        <v>256</v>
      </c>
      <c r="D64" s="34" t="s">
        <v>62</v>
      </c>
      <c r="E64" s="34" t="s">
        <v>8</v>
      </c>
      <c r="F64" s="35">
        <v>27792</v>
      </c>
      <c r="G64" s="35">
        <v>0</v>
      </c>
      <c r="H64" s="36">
        <v>0</v>
      </c>
    </row>
    <row r="65" spans="1:8" ht="28.5">
      <c r="A65" s="168" t="s">
        <v>25</v>
      </c>
      <c r="B65" s="107" t="s">
        <v>179</v>
      </c>
      <c r="C65" s="104" t="s">
        <v>106</v>
      </c>
      <c r="D65" s="104"/>
      <c r="E65" s="104"/>
      <c r="F65" s="108">
        <f>F66</f>
        <v>25000</v>
      </c>
      <c r="G65" s="108">
        <f>G66</f>
        <v>25000</v>
      </c>
      <c r="H65" s="109">
        <f>H66</f>
        <v>25000</v>
      </c>
    </row>
    <row r="66" spans="1:8" ht="14.25">
      <c r="A66" s="169" t="s">
        <v>129</v>
      </c>
      <c r="B66" s="60" t="s">
        <v>1</v>
      </c>
      <c r="C66" s="20" t="s">
        <v>107</v>
      </c>
      <c r="D66" s="20"/>
      <c r="E66" s="105"/>
      <c r="F66" s="30">
        <f>F67</f>
        <v>25000</v>
      </c>
      <c r="G66" s="30">
        <f aca="true" t="shared" si="3" ref="G66:H69">G67</f>
        <v>25000</v>
      </c>
      <c r="H66" s="31">
        <f t="shared" si="3"/>
        <v>25000</v>
      </c>
    </row>
    <row r="67" spans="1:8" ht="27">
      <c r="A67" s="169" t="s">
        <v>130</v>
      </c>
      <c r="B67" s="60" t="s">
        <v>237</v>
      </c>
      <c r="C67" s="20" t="s">
        <v>107</v>
      </c>
      <c r="D67" s="20" t="s">
        <v>60</v>
      </c>
      <c r="E67" s="20"/>
      <c r="F67" s="30">
        <f>F68</f>
        <v>25000</v>
      </c>
      <c r="G67" s="30">
        <f t="shared" si="3"/>
        <v>25000</v>
      </c>
      <c r="H67" s="31">
        <f t="shared" si="3"/>
        <v>25000</v>
      </c>
    </row>
    <row r="68" spans="1:8" ht="27">
      <c r="A68" s="169" t="s">
        <v>41</v>
      </c>
      <c r="B68" s="60" t="s">
        <v>61</v>
      </c>
      <c r="C68" s="20" t="s">
        <v>107</v>
      </c>
      <c r="D68" s="20" t="s">
        <v>62</v>
      </c>
      <c r="E68" s="20"/>
      <c r="F68" s="30">
        <f>F69</f>
        <v>25000</v>
      </c>
      <c r="G68" s="30">
        <f t="shared" si="3"/>
        <v>25000</v>
      </c>
      <c r="H68" s="31">
        <f t="shared" si="3"/>
        <v>25000</v>
      </c>
    </row>
    <row r="69" spans="1:8" ht="13.5">
      <c r="A69" s="169" t="s">
        <v>131</v>
      </c>
      <c r="B69" s="106" t="s">
        <v>29</v>
      </c>
      <c r="C69" s="20" t="s">
        <v>107</v>
      </c>
      <c r="D69" s="20" t="s">
        <v>62</v>
      </c>
      <c r="E69" s="20" t="s">
        <v>30</v>
      </c>
      <c r="F69" s="30">
        <f>F70</f>
        <v>25000</v>
      </c>
      <c r="G69" s="30">
        <f t="shared" si="3"/>
        <v>25000</v>
      </c>
      <c r="H69" s="31">
        <f t="shared" si="3"/>
        <v>25000</v>
      </c>
    </row>
    <row r="70" spans="1:8" ht="14.25" thickBot="1">
      <c r="A70" s="170" t="s">
        <v>132</v>
      </c>
      <c r="B70" s="110" t="s">
        <v>235</v>
      </c>
      <c r="C70" s="34" t="s">
        <v>107</v>
      </c>
      <c r="D70" s="34" t="s">
        <v>62</v>
      </c>
      <c r="E70" s="34" t="s">
        <v>236</v>
      </c>
      <c r="F70" s="35">
        <v>25000</v>
      </c>
      <c r="G70" s="35">
        <v>25000</v>
      </c>
      <c r="H70" s="36">
        <v>25000</v>
      </c>
    </row>
    <row r="71" spans="1:8" ht="42.75">
      <c r="A71" s="168" t="s">
        <v>36</v>
      </c>
      <c r="B71" s="111" t="s">
        <v>182</v>
      </c>
      <c r="C71" s="104" t="s">
        <v>188</v>
      </c>
      <c r="D71" s="104"/>
      <c r="E71" s="104"/>
      <c r="F71" s="108">
        <f>F72+F77</f>
        <v>206500</v>
      </c>
      <c r="G71" s="108">
        <f>G72+G77</f>
        <v>165900</v>
      </c>
      <c r="H71" s="109">
        <f>H72+H77</f>
        <v>172700</v>
      </c>
    </row>
    <row r="72" spans="1:8" ht="13.5">
      <c r="A72" s="169" t="s">
        <v>133</v>
      </c>
      <c r="B72" s="60" t="s">
        <v>239</v>
      </c>
      <c r="C72" s="20" t="s">
        <v>187</v>
      </c>
      <c r="D72" s="20"/>
      <c r="E72" s="20"/>
      <c r="F72" s="30">
        <f>F73</f>
        <v>105500</v>
      </c>
      <c r="G72" s="30">
        <f aca="true" t="shared" si="4" ref="G72:H74">G73</f>
        <v>64900</v>
      </c>
      <c r="H72" s="31">
        <f t="shared" si="4"/>
        <v>71700</v>
      </c>
    </row>
    <row r="73" spans="1:8" ht="27">
      <c r="A73" s="169" t="s">
        <v>42</v>
      </c>
      <c r="B73" s="60" t="s">
        <v>237</v>
      </c>
      <c r="C73" s="20" t="s">
        <v>187</v>
      </c>
      <c r="D73" s="20" t="s">
        <v>60</v>
      </c>
      <c r="E73" s="20"/>
      <c r="F73" s="30">
        <f>F74</f>
        <v>105500</v>
      </c>
      <c r="G73" s="30">
        <f t="shared" si="4"/>
        <v>64900</v>
      </c>
      <c r="H73" s="31">
        <f t="shared" si="4"/>
        <v>71700</v>
      </c>
    </row>
    <row r="74" spans="1:8" ht="27">
      <c r="A74" s="169" t="s">
        <v>43</v>
      </c>
      <c r="B74" s="60" t="s">
        <v>61</v>
      </c>
      <c r="C74" s="20" t="s">
        <v>187</v>
      </c>
      <c r="D74" s="20" t="s">
        <v>62</v>
      </c>
      <c r="E74" s="20"/>
      <c r="F74" s="30">
        <f>F75</f>
        <v>105500</v>
      </c>
      <c r="G74" s="30">
        <f t="shared" si="4"/>
        <v>64900</v>
      </c>
      <c r="H74" s="31">
        <f t="shared" si="4"/>
        <v>71700</v>
      </c>
    </row>
    <row r="75" spans="1:8" ht="24" customHeight="1">
      <c r="A75" s="169" t="s">
        <v>134</v>
      </c>
      <c r="B75" s="106" t="s">
        <v>38</v>
      </c>
      <c r="C75" s="20" t="s">
        <v>187</v>
      </c>
      <c r="D75" s="20" t="s">
        <v>62</v>
      </c>
      <c r="E75" s="20" t="s">
        <v>37</v>
      </c>
      <c r="F75" s="30">
        <f>F76</f>
        <v>105500</v>
      </c>
      <c r="G75" s="30">
        <f>G76</f>
        <v>64900</v>
      </c>
      <c r="H75" s="31">
        <f>H76</f>
        <v>71700</v>
      </c>
    </row>
    <row r="76" spans="1:8" ht="14.25" thickBot="1">
      <c r="A76" s="170" t="s">
        <v>135</v>
      </c>
      <c r="B76" s="112" t="s">
        <v>180</v>
      </c>
      <c r="C76" s="34" t="s">
        <v>187</v>
      </c>
      <c r="D76" s="34" t="s">
        <v>62</v>
      </c>
      <c r="E76" s="34" t="s">
        <v>181</v>
      </c>
      <c r="F76" s="35">
        <v>105500</v>
      </c>
      <c r="G76" s="35">
        <v>64900</v>
      </c>
      <c r="H76" s="36">
        <v>71700</v>
      </c>
    </row>
    <row r="77" spans="1:8" ht="27">
      <c r="A77" s="171" t="s">
        <v>136</v>
      </c>
      <c r="B77" s="62" t="s">
        <v>19</v>
      </c>
      <c r="C77" s="37" t="s">
        <v>213</v>
      </c>
      <c r="D77" s="37"/>
      <c r="E77" s="37"/>
      <c r="F77" s="38">
        <f>F78</f>
        <v>101000</v>
      </c>
      <c r="G77" s="38">
        <f aca="true" t="shared" si="5" ref="G77:H79">G78</f>
        <v>101000</v>
      </c>
      <c r="H77" s="39">
        <f t="shared" si="5"/>
        <v>101000</v>
      </c>
    </row>
    <row r="78" spans="1:8" ht="27">
      <c r="A78" s="169" t="s">
        <v>44</v>
      </c>
      <c r="B78" s="60" t="s">
        <v>237</v>
      </c>
      <c r="C78" s="20" t="s">
        <v>213</v>
      </c>
      <c r="D78" s="20" t="s">
        <v>60</v>
      </c>
      <c r="E78" s="20"/>
      <c r="F78" s="30">
        <f>F79</f>
        <v>101000</v>
      </c>
      <c r="G78" s="30">
        <f t="shared" si="5"/>
        <v>101000</v>
      </c>
      <c r="H78" s="31">
        <f t="shared" si="5"/>
        <v>101000</v>
      </c>
    </row>
    <row r="79" spans="1:8" ht="27">
      <c r="A79" s="169" t="s">
        <v>137</v>
      </c>
      <c r="B79" s="60" t="s">
        <v>61</v>
      </c>
      <c r="C79" s="20" t="s">
        <v>213</v>
      </c>
      <c r="D79" s="20" t="s">
        <v>62</v>
      </c>
      <c r="E79" s="20"/>
      <c r="F79" s="30">
        <f>F80</f>
        <v>101000</v>
      </c>
      <c r="G79" s="30">
        <f t="shared" si="5"/>
        <v>101000</v>
      </c>
      <c r="H79" s="31">
        <f t="shared" si="5"/>
        <v>101000</v>
      </c>
    </row>
    <row r="80" spans="1:8" ht="24" customHeight="1">
      <c r="A80" s="169" t="s">
        <v>138</v>
      </c>
      <c r="B80" s="106" t="s">
        <v>38</v>
      </c>
      <c r="C80" s="20" t="s">
        <v>213</v>
      </c>
      <c r="D80" s="20" t="s">
        <v>62</v>
      </c>
      <c r="E80" s="20" t="s">
        <v>37</v>
      </c>
      <c r="F80" s="30">
        <f>F81</f>
        <v>101000</v>
      </c>
      <c r="G80" s="30">
        <f>G81</f>
        <v>101000</v>
      </c>
      <c r="H80" s="31">
        <f>H81</f>
        <v>101000</v>
      </c>
    </row>
    <row r="81" spans="1:8" ht="14.25" thickBot="1">
      <c r="A81" s="170" t="s">
        <v>139</v>
      </c>
      <c r="B81" s="112" t="s">
        <v>180</v>
      </c>
      <c r="C81" s="34" t="s">
        <v>213</v>
      </c>
      <c r="D81" s="34" t="s">
        <v>62</v>
      </c>
      <c r="E81" s="34" t="s">
        <v>181</v>
      </c>
      <c r="F81" s="35">
        <v>101000</v>
      </c>
      <c r="G81" s="35">
        <v>101000</v>
      </c>
      <c r="H81" s="36">
        <v>101000</v>
      </c>
    </row>
    <row r="82" spans="1:8" ht="29.25" thickBot="1">
      <c r="A82" s="159" t="s">
        <v>140</v>
      </c>
      <c r="B82" s="173" t="s">
        <v>93</v>
      </c>
      <c r="C82" s="174" t="s">
        <v>99</v>
      </c>
      <c r="D82" s="174"/>
      <c r="E82" s="174"/>
      <c r="F82" s="175">
        <f>F83+F101+F111+F120+F106</f>
        <v>4862923</v>
      </c>
      <c r="G82" s="175">
        <f>G83+G101+G111+G120+G106</f>
        <v>3990296</v>
      </c>
      <c r="H82" s="176">
        <f>H83+H101+H111+H120+H106</f>
        <v>4001416</v>
      </c>
    </row>
    <row r="83" spans="1:8" ht="27">
      <c r="A83" s="171" t="s">
        <v>141</v>
      </c>
      <c r="B83" s="62" t="s">
        <v>91</v>
      </c>
      <c r="C83" s="37" t="s">
        <v>100</v>
      </c>
      <c r="D83" s="37" t="s">
        <v>53</v>
      </c>
      <c r="E83" s="113"/>
      <c r="F83" s="114">
        <f>F84+F89+F97+F93</f>
        <v>4700185</v>
      </c>
      <c r="G83" s="114">
        <f>G84+G89+G97+G93</f>
        <v>3822815</v>
      </c>
      <c r="H83" s="115">
        <f>H84+H89+H97+H93</f>
        <v>3829785</v>
      </c>
    </row>
    <row r="84" spans="1:10" ht="54.75">
      <c r="A84" s="169" t="s">
        <v>142</v>
      </c>
      <c r="B84" s="60" t="s">
        <v>55</v>
      </c>
      <c r="C84" s="20" t="s">
        <v>100</v>
      </c>
      <c r="D84" s="20" t="s">
        <v>56</v>
      </c>
      <c r="E84" s="116"/>
      <c r="F84" s="117">
        <f aca="true" t="shared" si="6" ref="F84:H85">F85</f>
        <v>2955278.9</v>
      </c>
      <c r="G84" s="117">
        <f t="shared" si="6"/>
        <v>2853192.9</v>
      </c>
      <c r="H84" s="118">
        <f t="shared" si="6"/>
        <v>2853192.9</v>
      </c>
      <c r="J84" s="32"/>
    </row>
    <row r="85" spans="1:8" ht="27">
      <c r="A85" s="169" t="s">
        <v>143</v>
      </c>
      <c r="B85" s="60" t="s">
        <v>57</v>
      </c>
      <c r="C85" s="20" t="s">
        <v>100</v>
      </c>
      <c r="D85" s="20" t="s">
        <v>58</v>
      </c>
      <c r="E85" s="116"/>
      <c r="F85" s="117">
        <f t="shared" si="6"/>
        <v>2955278.9</v>
      </c>
      <c r="G85" s="117">
        <f t="shared" si="6"/>
        <v>2853192.9</v>
      </c>
      <c r="H85" s="118">
        <f t="shared" si="6"/>
        <v>2853192.9</v>
      </c>
    </row>
    <row r="86" spans="1:8" ht="13.5">
      <c r="A86" s="169" t="s">
        <v>144</v>
      </c>
      <c r="B86" s="119" t="s">
        <v>54</v>
      </c>
      <c r="C86" s="20" t="s">
        <v>100</v>
      </c>
      <c r="D86" s="20" t="s">
        <v>58</v>
      </c>
      <c r="E86" s="116" t="s">
        <v>81</v>
      </c>
      <c r="F86" s="117">
        <f>F87+F88</f>
        <v>2955278.9</v>
      </c>
      <c r="G86" s="117">
        <f>G87+G88</f>
        <v>2853192.9</v>
      </c>
      <c r="H86" s="118">
        <f>H87+H88</f>
        <v>2853192.9</v>
      </c>
    </row>
    <row r="87" spans="1:8" ht="27">
      <c r="A87" s="169" t="s">
        <v>145</v>
      </c>
      <c r="B87" s="137" t="s">
        <v>46</v>
      </c>
      <c r="C87" s="20" t="s">
        <v>100</v>
      </c>
      <c r="D87" s="20" t="s">
        <v>58</v>
      </c>
      <c r="E87" s="116" t="s">
        <v>82</v>
      </c>
      <c r="F87" s="117">
        <v>1053042.51</v>
      </c>
      <c r="G87" s="117">
        <v>1020884.65</v>
      </c>
      <c r="H87" s="118">
        <v>1020884.65</v>
      </c>
    </row>
    <row r="88" spans="1:8" ht="42" thickBot="1">
      <c r="A88" s="170" t="s">
        <v>146</v>
      </c>
      <c r="B88" s="124" t="s">
        <v>47</v>
      </c>
      <c r="C88" s="34" t="s">
        <v>100</v>
      </c>
      <c r="D88" s="34" t="s">
        <v>58</v>
      </c>
      <c r="E88" s="125" t="s">
        <v>67</v>
      </c>
      <c r="F88" s="126">
        <v>1902236.39</v>
      </c>
      <c r="G88" s="126">
        <v>1832308.25</v>
      </c>
      <c r="H88" s="127">
        <v>1832308.25</v>
      </c>
    </row>
    <row r="89" spans="1:8" ht="27">
      <c r="A89" s="171" t="s">
        <v>147</v>
      </c>
      <c r="B89" s="60" t="s">
        <v>237</v>
      </c>
      <c r="C89" s="37" t="s">
        <v>100</v>
      </c>
      <c r="D89" s="37" t="s">
        <v>60</v>
      </c>
      <c r="E89" s="113"/>
      <c r="F89" s="114">
        <f>F90</f>
        <v>1005700.1</v>
      </c>
      <c r="G89" s="114">
        <f aca="true" t="shared" si="7" ref="G89:H95">G90</f>
        <v>230416.1</v>
      </c>
      <c r="H89" s="115">
        <f t="shared" si="7"/>
        <v>237386.1</v>
      </c>
    </row>
    <row r="90" spans="1:9" ht="26.25">
      <c r="A90" s="169" t="s">
        <v>148</v>
      </c>
      <c r="B90" s="129" t="s">
        <v>61</v>
      </c>
      <c r="C90" s="20" t="s">
        <v>100</v>
      </c>
      <c r="D90" s="20" t="s">
        <v>62</v>
      </c>
      <c r="E90" s="116"/>
      <c r="F90" s="117">
        <f>F91</f>
        <v>1005700.1</v>
      </c>
      <c r="G90" s="117">
        <f t="shared" si="7"/>
        <v>230416.1</v>
      </c>
      <c r="H90" s="118">
        <f t="shared" si="7"/>
        <v>237386.1</v>
      </c>
      <c r="I90" s="54"/>
    </row>
    <row r="91" spans="1:8" ht="13.5">
      <c r="A91" s="169" t="s">
        <v>149</v>
      </c>
      <c r="B91" s="119" t="s">
        <v>54</v>
      </c>
      <c r="C91" s="20" t="s">
        <v>100</v>
      </c>
      <c r="D91" s="20" t="s">
        <v>62</v>
      </c>
      <c r="E91" s="116" t="s">
        <v>81</v>
      </c>
      <c r="F91" s="117">
        <f>F92</f>
        <v>1005700.1</v>
      </c>
      <c r="G91" s="117">
        <f t="shared" si="7"/>
        <v>230416.1</v>
      </c>
      <c r="H91" s="118">
        <f t="shared" si="7"/>
        <v>237386.1</v>
      </c>
    </row>
    <row r="92" spans="1:8" ht="42" thickBot="1">
      <c r="A92" s="177" t="s">
        <v>150</v>
      </c>
      <c r="B92" s="141" t="s">
        <v>47</v>
      </c>
      <c r="C92" s="120" t="s">
        <v>100</v>
      </c>
      <c r="D92" s="120" t="s">
        <v>62</v>
      </c>
      <c r="E92" s="121" t="s">
        <v>67</v>
      </c>
      <c r="F92" s="122">
        <v>1005700.1</v>
      </c>
      <c r="G92" s="122">
        <v>230416.1</v>
      </c>
      <c r="H92" s="123">
        <v>237386.1</v>
      </c>
    </row>
    <row r="93" spans="1:8" ht="13.5">
      <c r="A93" s="171" t="s">
        <v>151</v>
      </c>
      <c r="B93" s="179" t="s">
        <v>63</v>
      </c>
      <c r="C93" s="37" t="s">
        <v>100</v>
      </c>
      <c r="D93" s="37" t="s">
        <v>64</v>
      </c>
      <c r="E93" s="113"/>
      <c r="F93" s="114">
        <f>F94</f>
        <v>1000</v>
      </c>
      <c r="G93" s="114">
        <f t="shared" si="7"/>
        <v>1000</v>
      </c>
      <c r="H93" s="115">
        <f t="shared" si="7"/>
        <v>1000</v>
      </c>
    </row>
    <row r="94" spans="1:9" ht="13.5">
      <c r="A94" s="169" t="s">
        <v>152</v>
      </c>
      <c r="B94" s="22" t="s">
        <v>211</v>
      </c>
      <c r="C94" s="20" t="s">
        <v>100</v>
      </c>
      <c r="D94" s="20" t="s">
        <v>210</v>
      </c>
      <c r="E94" s="116"/>
      <c r="F94" s="117">
        <f>F95</f>
        <v>1000</v>
      </c>
      <c r="G94" s="117">
        <f t="shared" si="7"/>
        <v>1000</v>
      </c>
      <c r="H94" s="118">
        <f t="shared" si="7"/>
        <v>1000</v>
      </c>
      <c r="I94" s="54"/>
    </row>
    <row r="95" spans="1:8" ht="13.5">
      <c r="A95" s="169" t="s">
        <v>153</v>
      </c>
      <c r="B95" s="178" t="s">
        <v>54</v>
      </c>
      <c r="C95" s="20" t="s">
        <v>100</v>
      </c>
      <c r="D95" s="20" t="s">
        <v>210</v>
      </c>
      <c r="E95" s="116" t="s">
        <v>81</v>
      </c>
      <c r="F95" s="117">
        <f>F96</f>
        <v>1000</v>
      </c>
      <c r="G95" s="117">
        <f t="shared" si="7"/>
        <v>1000</v>
      </c>
      <c r="H95" s="118">
        <f t="shared" si="7"/>
        <v>1000</v>
      </c>
    </row>
    <row r="96" spans="1:8" ht="42" thickBot="1">
      <c r="A96" s="170" t="s">
        <v>154</v>
      </c>
      <c r="B96" s="180" t="s">
        <v>47</v>
      </c>
      <c r="C96" s="34" t="s">
        <v>100</v>
      </c>
      <c r="D96" s="34" t="s">
        <v>210</v>
      </c>
      <c r="E96" s="125" t="s">
        <v>67</v>
      </c>
      <c r="F96" s="126">
        <v>1000</v>
      </c>
      <c r="G96" s="126">
        <v>1000</v>
      </c>
      <c r="H96" s="127">
        <v>1000</v>
      </c>
    </row>
    <row r="97" spans="1:8" ht="13.5">
      <c r="A97" s="171" t="s">
        <v>155</v>
      </c>
      <c r="B97" s="128" t="s">
        <v>4</v>
      </c>
      <c r="C97" s="37" t="s">
        <v>100</v>
      </c>
      <c r="D97" s="37" t="s">
        <v>5</v>
      </c>
      <c r="E97" s="113"/>
      <c r="F97" s="114">
        <f aca="true" t="shared" si="8" ref="F97:H99">F98</f>
        <v>738206</v>
      </c>
      <c r="G97" s="114">
        <f t="shared" si="8"/>
        <v>738206</v>
      </c>
      <c r="H97" s="115">
        <f t="shared" si="8"/>
        <v>738206</v>
      </c>
    </row>
    <row r="98" spans="1:8" ht="13.5">
      <c r="A98" s="169" t="s">
        <v>156</v>
      </c>
      <c r="B98" s="129" t="s">
        <v>17</v>
      </c>
      <c r="C98" s="20" t="s">
        <v>100</v>
      </c>
      <c r="D98" s="20" t="s">
        <v>16</v>
      </c>
      <c r="E98" s="116"/>
      <c r="F98" s="117">
        <f t="shared" si="8"/>
        <v>738206</v>
      </c>
      <c r="G98" s="117">
        <f t="shared" si="8"/>
        <v>738206</v>
      </c>
      <c r="H98" s="118">
        <f t="shared" si="8"/>
        <v>738206</v>
      </c>
    </row>
    <row r="99" spans="1:8" ht="13.5">
      <c r="A99" s="169" t="s">
        <v>157</v>
      </c>
      <c r="B99" s="119" t="s">
        <v>54</v>
      </c>
      <c r="C99" s="20" t="s">
        <v>100</v>
      </c>
      <c r="D99" s="20" t="s">
        <v>16</v>
      </c>
      <c r="E99" s="116" t="s">
        <v>81</v>
      </c>
      <c r="F99" s="117">
        <f>F100</f>
        <v>738206</v>
      </c>
      <c r="G99" s="117">
        <f t="shared" si="8"/>
        <v>738206</v>
      </c>
      <c r="H99" s="118">
        <f t="shared" si="8"/>
        <v>738206</v>
      </c>
    </row>
    <row r="100" spans="1:8" ht="39" customHeight="1" thickBot="1">
      <c r="A100" s="170" t="s">
        <v>158</v>
      </c>
      <c r="B100" s="110" t="s">
        <v>3</v>
      </c>
      <c r="C100" s="34" t="s">
        <v>100</v>
      </c>
      <c r="D100" s="34" t="s">
        <v>16</v>
      </c>
      <c r="E100" s="125" t="s">
        <v>88</v>
      </c>
      <c r="F100" s="126">
        <v>738206</v>
      </c>
      <c r="G100" s="126">
        <v>738206</v>
      </c>
      <c r="H100" s="127">
        <v>738206</v>
      </c>
    </row>
    <row r="101" spans="1:8" ht="13.5">
      <c r="A101" s="171" t="s">
        <v>159</v>
      </c>
      <c r="B101" s="62" t="s">
        <v>94</v>
      </c>
      <c r="C101" s="37" t="s">
        <v>101</v>
      </c>
      <c r="D101" s="37"/>
      <c r="E101" s="113"/>
      <c r="F101" s="114">
        <f>F102</f>
        <v>1000</v>
      </c>
      <c r="G101" s="114">
        <f>G102</f>
        <v>1000</v>
      </c>
      <c r="H101" s="115">
        <f>H102</f>
        <v>1000</v>
      </c>
    </row>
    <row r="102" spans="1:8" ht="13.5">
      <c r="A102" s="169" t="s">
        <v>160</v>
      </c>
      <c r="B102" s="130" t="s">
        <v>63</v>
      </c>
      <c r="C102" s="20" t="s">
        <v>101</v>
      </c>
      <c r="D102" s="20" t="s">
        <v>64</v>
      </c>
      <c r="E102" s="116"/>
      <c r="F102" s="117">
        <f>F103</f>
        <v>1000</v>
      </c>
      <c r="G102" s="117">
        <f aca="true" t="shared" si="9" ref="G102:H104">G103</f>
        <v>1000</v>
      </c>
      <c r="H102" s="118">
        <f t="shared" si="9"/>
        <v>1000</v>
      </c>
    </row>
    <row r="103" spans="1:8" ht="13.5">
      <c r="A103" s="169" t="s">
        <v>174</v>
      </c>
      <c r="B103" s="131" t="s">
        <v>0</v>
      </c>
      <c r="C103" s="20" t="s">
        <v>101</v>
      </c>
      <c r="D103" s="20" t="s">
        <v>15</v>
      </c>
      <c r="E103" s="116"/>
      <c r="F103" s="117">
        <f>F104</f>
        <v>1000</v>
      </c>
      <c r="G103" s="117">
        <f t="shared" si="9"/>
        <v>1000</v>
      </c>
      <c r="H103" s="118">
        <f t="shared" si="9"/>
        <v>1000</v>
      </c>
    </row>
    <row r="104" spans="1:8" ht="13.5">
      <c r="A104" s="169" t="s">
        <v>175</v>
      </c>
      <c r="B104" s="119" t="s">
        <v>54</v>
      </c>
      <c r="C104" s="20" t="s">
        <v>101</v>
      </c>
      <c r="D104" s="20" t="s">
        <v>15</v>
      </c>
      <c r="E104" s="116" t="s">
        <v>81</v>
      </c>
      <c r="F104" s="117">
        <f>F105</f>
        <v>1000</v>
      </c>
      <c r="G104" s="117">
        <f t="shared" si="9"/>
        <v>1000</v>
      </c>
      <c r="H104" s="118">
        <f t="shared" si="9"/>
        <v>1000</v>
      </c>
    </row>
    <row r="105" spans="1:8" ht="14.25" thickBot="1">
      <c r="A105" s="170" t="s">
        <v>176</v>
      </c>
      <c r="B105" s="132" t="s">
        <v>95</v>
      </c>
      <c r="C105" s="34" t="s">
        <v>101</v>
      </c>
      <c r="D105" s="34" t="s">
        <v>15</v>
      </c>
      <c r="E105" s="125" t="s">
        <v>31</v>
      </c>
      <c r="F105" s="126">
        <f>'прил 4 '!G45</f>
        <v>1000</v>
      </c>
      <c r="G105" s="126">
        <f>'прил 4 '!H45</f>
        <v>1000</v>
      </c>
      <c r="H105" s="127">
        <f>'прил 4 '!I45</f>
        <v>1000</v>
      </c>
    </row>
    <row r="106" spans="1:8" ht="54.75">
      <c r="A106" s="171" t="s">
        <v>189</v>
      </c>
      <c r="B106" s="135" t="s">
        <v>7</v>
      </c>
      <c r="C106" s="37" t="s">
        <v>111</v>
      </c>
      <c r="D106" s="37"/>
      <c r="E106" s="113"/>
      <c r="F106" s="114">
        <f>F107</f>
        <v>3300</v>
      </c>
      <c r="G106" s="114">
        <f aca="true" t="shared" si="10" ref="G106:H109">G107</f>
        <v>3300</v>
      </c>
      <c r="H106" s="115">
        <f t="shared" si="10"/>
        <v>3300</v>
      </c>
    </row>
    <row r="107" spans="1:8" ht="27">
      <c r="A107" s="169" t="s">
        <v>190</v>
      </c>
      <c r="B107" s="60" t="s">
        <v>237</v>
      </c>
      <c r="C107" s="20" t="s">
        <v>111</v>
      </c>
      <c r="D107" s="20" t="s">
        <v>60</v>
      </c>
      <c r="E107" s="116"/>
      <c r="F107" s="117">
        <f>F108</f>
        <v>3300</v>
      </c>
      <c r="G107" s="117">
        <f t="shared" si="10"/>
        <v>3300</v>
      </c>
      <c r="H107" s="118">
        <f t="shared" si="10"/>
        <v>3300</v>
      </c>
    </row>
    <row r="108" spans="1:8" ht="26.25">
      <c r="A108" s="169" t="s">
        <v>191</v>
      </c>
      <c r="B108" s="129" t="s">
        <v>61</v>
      </c>
      <c r="C108" s="20" t="s">
        <v>111</v>
      </c>
      <c r="D108" s="20" t="s">
        <v>62</v>
      </c>
      <c r="E108" s="116"/>
      <c r="F108" s="117">
        <f>F109</f>
        <v>3300</v>
      </c>
      <c r="G108" s="117">
        <f t="shared" si="10"/>
        <v>3300</v>
      </c>
      <c r="H108" s="118">
        <f t="shared" si="10"/>
        <v>3300</v>
      </c>
    </row>
    <row r="109" spans="1:8" ht="13.5">
      <c r="A109" s="169" t="s">
        <v>192</v>
      </c>
      <c r="B109" s="136" t="s">
        <v>54</v>
      </c>
      <c r="C109" s="20" t="s">
        <v>111</v>
      </c>
      <c r="D109" s="20" t="s">
        <v>62</v>
      </c>
      <c r="E109" s="116" t="s">
        <v>81</v>
      </c>
      <c r="F109" s="117">
        <f>F110</f>
        <v>3300</v>
      </c>
      <c r="G109" s="117">
        <f t="shared" si="10"/>
        <v>3300</v>
      </c>
      <c r="H109" s="118">
        <f t="shared" si="10"/>
        <v>3300</v>
      </c>
    </row>
    <row r="110" spans="1:8" ht="14.25" thickBot="1">
      <c r="A110" s="170" t="s">
        <v>193</v>
      </c>
      <c r="B110" s="132" t="s">
        <v>28</v>
      </c>
      <c r="C110" s="34" t="s">
        <v>111</v>
      </c>
      <c r="D110" s="34" t="s">
        <v>62</v>
      </c>
      <c r="E110" s="125" t="s">
        <v>32</v>
      </c>
      <c r="F110" s="126">
        <v>3300</v>
      </c>
      <c r="G110" s="126">
        <v>3300</v>
      </c>
      <c r="H110" s="127">
        <v>3300</v>
      </c>
    </row>
    <row r="111" spans="1:8" ht="27">
      <c r="A111" s="171" t="s">
        <v>194</v>
      </c>
      <c r="B111" s="62" t="s">
        <v>173</v>
      </c>
      <c r="C111" s="37" t="s">
        <v>112</v>
      </c>
      <c r="D111" s="37"/>
      <c r="E111" s="113"/>
      <c r="F111" s="114">
        <f>F112+F116</f>
        <v>108277</v>
      </c>
      <c r="G111" s="114">
        <f>G112+G116</f>
        <v>113020</v>
      </c>
      <c r="H111" s="115">
        <f>H112+H116</f>
        <v>117170</v>
      </c>
    </row>
    <row r="112" spans="1:8" ht="54.75">
      <c r="A112" s="169" t="s">
        <v>233</v>
      </c>
      <c r="B112" s="60" t="s">
        <v>55</v>
      </c>
      <c r="C112" s="20" t="s">
        <v>112</v>
      </c>
      <c r="D112" s="20" t="s">
        <v>56</v>
      </c>
      <c r="E112" s="133"/>
      <c r="F112" s="149">
        <f>F113</f>
        <v>81825</v>
      </c>
      <c r="G112" s="149">
        <f aca="true" t="shared" si="11" ref="G112:H114">G113</f>
        <v>81825</v>
      </c>
      <c r="H112" s="150">
        <f t="shared" si="11"/>
        <v>82000</v>
      </c>
    </row>
    <row r="113" spans="1:8" ht="27">
      <c r="A113" s="169" t="s">
        <v>234</v>
      </c>
      <c r="B113" s="60" t="s">
        <v>57</v>
      </c>
      <c r="C113" s="20" t="s">
        <v>112</v>
      </c>
      <c r="D113" s="20" t="s">
        <v>58</v>
      </c>
      <c r="E113" s="133"/>
      <c r="F113" s="149">
        <f>F114</f>
        <v>81825</v>
      </c>
      <c r="G113" s="149">
        <f t="shared" si="11"/>
        <v>81825</v>
      </c>
      <c r="H113" s="150">
        <f t="shared" si="11"/>
        <v>82000</v>
      </c>
    </row>
    <row r="114" spans="1:8" ht="13.5">
      <c r="A114" s="169" t="s">
        <v>204</v>
      </c>
      <c r="B114" s="129" t="s">
        <v>167</v>
      </c>
      <c r="C114" s="20" t="s">
        <v>112</v>
      </c>
      <c r="D114" s="20" t="s">
        <v>58</v>
      </c>
      <c r="E114" s="116" t="s">
        <v>34</v>
      </c>
      <c r="F114" s="149">
        <f>F115</f>
        <v>81825</v>
      </c>
      <c r="G114" s="149">
        <f t="shared" si="11"/>
        <v>81825</v>
      </c>
      <c r="H114" s="150">
        <f t="shared" si="11"/>
        <v>82000</v>
      </c>
    </row>
    <row r="115" spans="1:8" ht="13.5">
      <c r="A115" s="169" t="s">
        <v>205</v>
      </c>
      <c r="B115" s="129" t="s">
        <v>6</v>
      </c>
      <c r="C115" s="20" t="s">
        <v>112</v>
      </c>
      <c r="D115" s="20" t="s">
        <v>58</v>
      </c>
      <c r="E115" s="116" t="s">
        <v>35</v>
      </c>
      <c r="F115" s="149">
        <v>81825</v>
      </c>
      <c r="G115" s="149">
        <v>81825</v>
      </c>
      <c r="H115" s="150">
        <v>82000</v>
      </c>
    </row>
    <row r="116" spans="1:8" ht="27">
      <c r="A116" s="169" t="s">
        <v>206</v>
      </c>
      <c r="B116" s="60" t="s">
        <v>237</v>
      </c>
      <c r="C116" s="20" t="s">
        <v>112</v>
      </c>
      <c r="D116" s="20" t="s">
        <v>60</v>
      </c>
      <c r="E116" s="116"/>
      <c r="F116" s="149">
        <f aca="true" t="shared" si="12" ref="F116:H118">F117</f>
        <v>26452</v>
      </c>
      <c r="G116" s="149">
        <f t="shared" si="12"/>
        <v>31195</v>
      </c>
      <c r="H116" s="150">
        <f t="shared" si="12"/>
        <v>35170</v>
      </c>
    </row>
    <row r="117" spans="1:8" ht="27">
      <c r="A117" s="169" t="s">
        <v>207</v>
      </c>
      <c r="B117" s="60" t="s">
        <v>61</v>
      </c>
      <c r="C117" s="20" t="s">
        <v>112</v>
      </c>
      <c r="D117" s="20" t="s">
        <v>62</v>
      </c>
      <c r="E117" s="116"/>
      <c r="F117" s="149">
        <f t="shared" si="12"/>
        <v>26452</v>
      </c>
      <c r="G117" s="149">
        <f t="shared" si="12"/>
        <v>31195</v>
      </c>
      <c r="H117" s="150">
        <f t="shared" si="12"/>
        <v>35170</v>
      </c>
    </row>
    <row r="118" spans="1:8" ht="13.5">
      <c r="A118" s="169" t="s">
        <v>208</v>
      </c>
      <c r="B118" s="129" t="s">
        <v>167</v>
      </c>
      <c r="C118" s="20" t="s">
        <v>112</v>
      </c>
      <c r="D118" s="20" t="s">
        <v>62</v>
      </c>
      <c r="E118" s="116" t="s">
        <v>34</v>
      </c>
      <c r="F118" s="149">
        <f>F119</f>
        <v>26452</v>
      </c>
      <c r="G118" s="149">
        <f>G119</f>
        <v>31195</v>
      </c>
      <c r="H118" s="150">
        <f t="shared" si="12"/>
        <v>35170</v>
      </c>
    </row>
    <row r="119" spans="1:8" ht="14.25" thickBot="1">
      <c r="A119" s="170" t="s">
        <v>209</v>
      </c>
      <c r="B119" s="134" t="s">
        <v>6</v>
      </c>
      <c r="C119" s="34" t="s">
        <v>112</v>
      </c>
      <c r="D119" s="34" t="s">
        <v>62</v>
      </c>
      <c r="E119" s="125" t="s">
        <v>35</v>
      </c>
      <c r="F119" s="151">
        <v>26452</v>
      </c>
      <c r="G119" s="151">
        <v>31195</v>
      </c>
      <c r="H119" s="152">
        <v>35170</v>
      </c>
    </row>
    <row r="120" spans="1:8" ht="13.5">
      <c r="A120" s="171" t="s">
        <v>241</v>
      </c>
      <c r="B120" s="128" t="s">
        <v>4</v>
      </c>
      <c r="C120" s="37" t="s">
        <v>202</v>
      </c>
      <c r="D120" s="37" t="s">
        <v>5</v>
      </c>
      <c r="E120" s="113"/>
      <c r="F120" s="114">
        <f aca="true" t="shared" si="13" ref="F120:H122">F121</f>
        <v>50161</v>
      </c>
      <c r="G120" s="114">
        <f t="shared" si="13"/>
        <v>50161</v>
      </c>
      <c r="H120" s="115">
        <f t="shared" si="13"/>
        <v>50161</v>
      </c>
    </row>
    <row r="121" spans="1:8" ht="13.5">
      <c r="A121" s="169" t="s">
        <v>257</v>
      </c>
      <c r="B121" s="129" t="s">
        <v>17</v>
      </c>
      <c r="C121" s="20" t="s">
        <v>202</v>
      </c>
      <c r="D121" s="20" t="s">
        <v>16</v>
      </c>
      <c r="E121" s="116"/>
      <c r="F121" s="117">
        <f t="shared" si="13"/>
        <v>50161</v>
      </c>
      <c r="G121" s="117">
        <f t="shared" si="13"/>
        <v>50161</v>
      </c>
      <c r="H121" s="118">
        <f t="shared" si="13"/>
        <v>50161</v>
      </c>
    </row>
    <row r="122" spans="1:8" ht="13.5">
      <c r="A122" s="169" t="s">
        <v>258</v>
      </c>
      <c r="B122" s="119" t="s">
        <v>201</v>
      </c>
      <c r="C122" s="20" t="s">
        <v>202</v>
      </c>
      <c r="D122" s="20" t="s">
        <v>16</v>
      </c>
      <c r="E122" s="116" t="s">
        <v>197</v>
      </c>
      <c r="F122" s="117">
        <f>F123</f>
        <v>50161</v>
      </c>
      <c r="G122" s="117">
        <f t="shared" si="13"/>
        <v>50161</v>
      </c>
      <c r="H122" s="118">
        <f t="shared" si="13"/>
        <v>50161</v>
      </c>
    </row>
    <row r="123" spans="1:8" ht="14.25" thickBot="1">
      <c r="A123" s="170" t="s">
        <v>259</v>
      </c>
      <c r="B123" s="110" t="s">
        <v>199</v>
      </c>
      <c r="C123" s="34" t="s">
        <v>202</v>
      </c>
      <c r="D123" s="34" t="s">
        <v>16</v>
      </c>
      <c r="E123" s="125" t="s">
        <v>200</v>
      </c>
      <c r="F123" s="126">
        <v>50161</v>
      </c>
      <c r="G123" s="126">
        <v>50161</v>
      </c>
      <c r="H123" s="127">
        <v>50161</v>
      </c>
    </row>
    <row r="124" spans="1:8" ht="14.25" thickBot="1">
      <c r="A124" s="140" t="s">
        <v>260</v>
      </c>
      <c r="B124" s="69" t="s">
        <v>226</v>
      </c>
      <c r="C124" s="68"/>
      <c r="D124" s="68"/>
      <c r="E124" s="68"/>
      <c r="F124" s="70">
        <f>'прил 4 '!G113</f>
        <v>0</v>
      </c>
      <c r="G124" s="70">
        <v>130000</v>
      </c>
      <c r="H124" s="71">
        <v>255000</v>
      </c>
    </row>
    <row r="125" spans="1:8" s="55" customFormat="1" ht="14.25" thickBot="1">
      <c r="A125" s="140" t="s">
        <v>205</v>
      </c>
      <c r="B125" s="69" t="s">
        <v>18</v>
      </c>
      <c r="C125" s="68"/>
      <c r="D125" s="68"/>
      <c r="E125" s="68"/>
      <c r="F125" s="70">
        <f>F82+F22</f>
        <v>6192649.87</v>
      </c>
      <c r="G125" s="70">
        <f>G82+G22+G124</f>
        <v>5243196</v>
      </c>
      <c r="H125" s="71">
        <f>H82+H22+H124</f>
        <v>5198516</v>
      </c>
    </row>
    <row r="126" spans="1:6" s="55" customFormat="1" ht="12.75">
      <c r="A126" s="56"/>
      <c r="B126" s="57"/>
      <c r="C126" s="58"/>
      <c r="D126" s="58"/>
      <c r="E126" s="58"/>
      <c r="F126" s="59"/>
    </row>
    <row r="127" spans="1:8" s="55" customFormat="1" ht="12.75">
      <c r="A127" s="56"/>
      <c r="B127" s="57"/>
      <c r="C127" s="58"/>
      <c r="D127" s="58"/>
      <c r="E127" s="58"/>
      <c r="F127" s="59"/>
      <c r="G127" s="59"/>
      <c r="H127" s="59"/>
    </row>
    <row r="128" spans="1:6" s="55" customFormat="1" ht="12.75">
      <c r="A128" s="56"/>
      <c r="B128" s="57"/>
      <c r="C128" s="58"/>
      <c r="D128" s="58"/>
      <c r="E128" s="58"/>
      <c r="F128" s="59"/>
    </row>
    <row r="129" spans="1:6" s="55" customFormat="1" ht="12.75">
      <c r="A129" s="56"/>
      <c r="B129" s="57"/>
      <c r="C129" s="58"/>
      <c r="D129" s="58"/>
      <c r="E129" s="58"/>
      <c r="F129" s="59"/>
    </row>
    <row r="130" spans="1:6" s="55" customFormat="1" ht="12.75">
      <c r="A130" s="56"/>
      <c r="B130" s="57"/>
      <c r="C130" s="58"/>
      <c r="D130" s="58"/>
      <c r="E130" s="58"/>
      <c r="F130" s="59"/>
    </row>
    <row r="131" spans="1:6" s="55" customFormat="1" ht="12.75">
      <c r="A131" s="56"/>
      <c r="B131" s="57"/>
      <c r="C131" s="58"/>
      <c r="D131" s="58"/>
      <c r="E131" s="58"/>
      <c r="F131" s="59"/>
    </row>
    <row r="132" spans="1:6" s="55" customFormat="1" ht="12.75">
      <c r="A132" s="56"/>
      <c r="B132" s="57"/>
      <c r="C132" s="58"/>
      <c r="D132" s="58"/>
      <c r="E132" s="58"/>
      <c r="F132" s="59"/>
    </row>
    <row r="133" spans="1:6" s="55" customFormat="1" ht="12.75">
      <c r="A133" s="56"/>
      <c r="B133" s="57"/>
      <c r="C133" s="58"/>
      <c r="D133" s="58"/>
      <c r="E133" s="58"/>
      <c r="F133" s="59"/>
    </row>
    <row r="134" spans="1:6" s="55" customFormat="1" ht="12.75">
      <c r="A134" s="56"/>
      <c r="B134" s="57"/>
      <c r="C134" s="58"/>
      <c r="D134" s="58"/>
      <c r="E134" s="58"/>
      <c r="F134" s="59"/>
    </row>
    <row r="135" spans="1:6" s="55" customFormat="1" ht="12.75">
      <c r="A135" s="56"/>
      <c r="B135" s="57"/>
      <c r="C135" s="58"/>
      <c r="D135" s="58"/>
      <c r="E135" s="58"/>
      <c r="F135" s="59"/>
    </row>
    <row r="136" spans="1:6" s="55" customFormat="1" ht="12.75">
      <c r="A136" s="56"/>
      <c r="B136" s="57"/>
      <c r="C136" s="58"/>
      <c r="D136" s="58"/>
      <c r="E136" s="58"/>
      <c r="F136" s="59"/>
    </row>
    <row r="137" spans="1:6" s="55" customFormat="1" ht="12.75">
      <c r="A137" s="56"/>
      <c r="B137" s="57"/>
      <c r="C137" s="58"/>
      <c r="D137" s="58"/>
      <c r="E137" s="58"/>
      <c r="F137" s="59"/>
    </row>
    <row r="138" spans="1:6" s="55" customFormat="1" ht="12.75">
      <c r="A138" s="56"/>
      <c r="B138" s="57"/>
      <c r="C138" s="58"/>
      <c r="D138" s="58"/>
      <c r="E138" s="58"/>
      <c r="F138" s="59"/>
    </row>
    <row r="139" spans="1:6" s="55" customFormat="1" ht="12.75">
      <c r="A139" s="56"/>
      <c r="B139" s="57"/>
      <c r="C139" s="58"/>
      <c r="D139" s="58"/>
      <c r="E139" s="58"/>
      <c r="F139" s="59"/>
    </row>
    <row r="140" spans="1:6" s="55" customFormat="1" ht="12.75">
      <c r="A140" s="56"/>
      <c r="B140" s="57"/>
      <c r="C140" s="58"/>
      <c r="D140" s="58"/>
      <c r="E140" s="58"/>
      <c r="F140" s="59"/>
    </row>
    <row r="141" spans="1:6" s="55" customFormat="1" ht="12.75">
      <c r="A141" s="56"/>
      <c r="B141" s="57"/>
      <c r="C141" s="58"/>
      <c r="D141" s="58"/>
      <c r="E141" s="58"/>
      <c r="F141" s="59"/>
    </row>
    <row r="142" spans="1:6" s="55" customFormat="1" ht="12.75">
      <c r="A142" s="56"/>
      <c r="B142" s="57"/>
      <c r="C142" s="58"/>
      <c r="D142" s="58"/>
      <c r="E142" s="58"/>
      <c r="F142" s="59"/>
    </row>
    <row r="143" spans="1:6" s="55" customFormat="1" ht="12.75">
      <c r="A143" s="56"/>
      <c r="B143" s="57"/>
      <c r="C143" s="58"/>
      <c r="D143" s="58"/>
      <c r="E143" s="58"/>
      <c r="F143" s="59"/>
    </row>
  </sheetData>
  <sheetProtection/>
  <mergeCells count="5">
    <mergeCell ref="A16:H16"/>
    <mergeCell ref="A17:H17"/>
    <mergeCell ref="G1:H1"/>
    <mergeCell ref="G6:H6"/>
    <mergeCell ref="G11:H11"/>
  </mergeCells>
  <printOptions/>
  <pageMargins left="0.7874015748031497" right="0.3937007874015748" top="0.5905511811023623" bottom="0.7874015748031497" header="0.3937007874015748" footer="0.3937007874015748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сельсовет</cp:lastModifiedBy>
  <cp:lastPrinted>2022-12-28T02:42:32Z</cp:lastPrinted>
  <dcterms:created xsi:type="dcterms:W3CDTF">2007-10-12T08:23:45Z</dcterms:created>
  <dcterms:modified xsi:type="dcterms:W3CDTF">2023-06-19T02:31:44Z</dcterms:modified>
  <cp:category/>
  <cp:version/>
  <cp:contentType/>
  <cp:contentStatus/>
</cp:coreProperties>
</file>