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870" activeTab="2"/>
  </bookViews>
  <sheets>
    <sheet name="прил 3" sheetId="1" r:id="rId1"/>
    <sheet name="прил 4 " sheetId="2" r:id="rId2"/>
    <sheet name="прил 5" sheetId="3" r:id="rId3"/>
  </sheets>
  <definedNames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<sst xmlns="http://schemas.openxmlformats.org/spreadsheetml/2006/main" count="1037" uniqueCount="256">
  <si>
    <t>Резервные средства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</si>
  <si>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</si>
  <si>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</si>
  <si>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</si>
  <si>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</si>
  <si>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</si>
  <si>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</si>
  <si>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</si>
  <si>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</si>
  <si>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</si>
  <si>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</si>
  <si>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</si>
  <si>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</si>
  <si>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</si>
  <si>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</si>
  <si>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</si>
  <si>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</si>
  <si>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</si>
  <si>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</si>
  <si>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</si>
  <si>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</si>
  <si>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</si>
  <si>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</si>
  <si>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</si>
  <si>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</si>
  <si>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</si>
  <si>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</si>
  <si>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</si>
  <si>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</si>
  <si>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</si>
  <si>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</si>
  <si>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</si>
  <si>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</si>
  <si>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</si>
  <si>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</si>
  <si>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</si>
  <si>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</si>
  <si>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</si>
  <si>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</si>
  <si>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</si>
  <si>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</si>
  <si>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</si>
  <si>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</si>
  <si>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</si>
  <si>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</si>
  <si>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</si>
  <si>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</si>
  <si>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</si>
  <si>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</si>
  <si>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</si>
  <si>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</si>
  <si>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</si>
  <si>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</si>
  <si>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</si>
  <si>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</si>
  <si>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</si>
  <si>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</si>
  <si>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</si>
  <si>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</si>
  <si>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</si>
  <si>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</si>
  <si>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</si>
  <si>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</si>
  <si>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</si>
  <si>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</si>
  <si>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</si>
  <si>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</si>
  <si>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</si>
  <si>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</si>
  <si>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</si>
  <si>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</si>
  <si>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</si>
  <si>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</si>
  <si>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</si>
  <si>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</si>
  <si>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</si>
  <si>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</si>
  <si>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</si>
  <si>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</si>
  <si>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</si>
  <si>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</si>
  <si>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</si>
  <si>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</si>
  <si>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</si>
  <si>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</si>
  <si>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</si>
  <si>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</si>
  <si>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</si>
  <si>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</si>
  <si>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</si>
  <si>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</si>
  <si>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</si>
  <si>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</si>
  <si>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</si>
  <si>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</si>
  <si>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</si>
  <si>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</si>
  <si>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829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</si>
  <si>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</si>
  <si>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</si>
  <si>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</si>
  <si>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</si>
  <si>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</si>
  <si>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</si>
  <si>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</si>
  <si>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</si>
  <si>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</si>
  <si>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</si>
  <si>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</si>
  <si>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</si>
  <si>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</si>
  <si>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</si>
  <si>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</si>
  <si>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</si>
  <si>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</si>
  <si>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</si>
  <si>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</si>
  <si>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</si>
  <si>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</si>
  <si>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</si>
  <si>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</si>
  <si>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</si>
  <si>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</si>
  <si>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</si>
  <si>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</si>
  <si>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</si>
  <si>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</si>
  <si>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</si>
  <si>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</si>
  <si>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</si>
  <si>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</si>
  <si>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</si>
  <si>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</si>
  <si>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</si>
  <si>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</si>
  <si>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</si>
  <si>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</si>
  <si>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</si>
  <si>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</si>
  <si>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</si>
  <si>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</si>
  <si>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</si>
  <si>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</si>
  <si>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</si>
  <si>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</si>
  <si>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</si>
  <si>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</si>
  <si>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</si>
  <si>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</si>
  <si>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</si>
  <si>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</si>
  <si>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</si>
  <si>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</si>
  <si>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</si>
  <si>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</si>
  <si>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</si>
  <si>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</si>
  <si>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</si>
  <si>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</si>
  <si>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</si>
  <si>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</si>
  <si>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</si>
  <si>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</si>
  <si>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</si>
  <si>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</si>
  <si>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</si>
  <si>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</si>
  <si>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</si>
  <si>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</si>
  <si>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</si>
  <si>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</si>
  <si>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</si>
  <si>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</si>
  <si>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</si>
  <si>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</si>
  <si>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</si>
  <si>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</si>
  <si>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</si>
  <si>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</si>
  <si>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</si>
  <si>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</si>
  <si>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</si>
  <si>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</si>
  <si>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</si>
  <si>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</si>
  <si>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</si>
  <si>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</si>
  <si>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</si>
  <si>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</si>
  <si>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75</t>
  </si>
  <si>
    <t>76</t>
  </si>
  <si>
    <t>77</t>
  </si>
  <si>
    <t>78</t>
  </si>
  <si>
    <t>79</t>
  </si>
  <si>
    <t>80</t>
  </si>
  <si>
    <t>Субсидии на содержание автомобильных дорог общего пользования</t>
  </si>
  <si>
    <t>ВСЕГО: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</si>
  <si>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</si>
  <si>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</si>
  <si>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</si>
  <si>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</si>
  <si>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</si>
  <si>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</si>
  <si>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</si>
  <si>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</si>
  <si>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</si>
  <si>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</si>
  <si>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</si>
  <si>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87</t>
  </si>
  <si>
    <t>88</t>
  </si>
  <si>
    <t>850</t>
  </si>
  <si>
    <t>Уплата налогов, сборов и иных платежей</t>
  </si>
  <si>
    <t xml:space="preserve">(в редакции решения Степановского 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</si>
  <si>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</si>
  <si>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</si>
  <si>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</si>
  <si>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</si>
  <si>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</si>
  <si>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</si>
  <si>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</si>
  <si>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Сумма на 2024 год</t>
  </si>
  <si>
    <t>0120075080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</si>
  <si>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</si>
  <si>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</si>
  <si>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</si>
  <si>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</si>
  <si>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Условно утвердженные расходы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</si>
  <si>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</si>
  <si>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</si>
  <si>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</si>
  <si>
    <t>на 2023 год и плановый период на 2024-2025 годов</t>
  </si>
  <si>
    <t>на 2023 год  и плановый период 2024-2025 годов</t>
  </si>
  <si>
    <t>01200S5080</t>
  </si>
  <si>
    <t>81</t>
  </si>
  <si>
    <t>82</t>
  </si>
  <si>
    <t>Массовый спорт</t>
  </si>
  <si>
    <t>1102</t>
  </si>
  <si>
    <t>Закупка товаров, работ и услуг для обеспечения государственных (муниципальных) нужд</t>
  </si>
  <si>
    <t>Подпрограмма "Поддержка муниципальных проектов и мероприятий по благоустройству территорий"</t>
  </si>
  <si>
    <t xml:space="preserve">Обеспечение  первичных мер пожарной безопасности </t>
  </si>
  <si>
    <t>Уплата  налогов, сборов и иных платежей</t>
  </si>
  <si>
    <t>89</t>
  </si>
  <si>
    <t>от  27.12.2022</t>
  </si>
  <si>
    <t>№ 40</t>
  </si>
  <si>
    <t xml:space="preserve">от 27.12.2022 </t>
  </si>
  <si>
    <t>от 27.12.2022</t>
  </si>
  <si>
    <t>(в редакции решения Степановского</t>
  </si>
  <si>
    <t>Сумма на  2025 год</t>
  </si>
  <si>
    <t>Сумма на   2023 год</t>
  </si>
  <si>
    <t>Сумма на 2023 год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</si>
  <si>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</t>
  </si>
  <si>
    <t>от 27.03.2023</t>
  </si>
  <si>
    <t xml:space="preserve">от 27.03.2023 </t>
  </si>
  <si>
    <t>№ 4)</t>
  </si>
  <si>
    <t>от  27.03.2023</t>
  </si>
  <si>
    <t xml:space="preserve">              (в редакции решения Степановского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</si>
</sst>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top"/>
    </xf>
    <xf numFmtId="2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11" fillId="0" borderId="0" xfId="53" applyNumberFormat="1" applyFont="1" applyFill="1" applyAlignment="1">
      <alignment horizontal="right"/>
      <protection/>
    </xf>
    <xf numFmtId="49" fontId="12" fillId="0" borderId="0" xfId="0" applyNumberFormat="1" applyFont="1" applyFill="1" applyAlignment="1">
      <alignment/>
    </xf>
    <xf numFmtId="4" fontId="11" fillId="0" borderId="0" xfId="54" applyNumberFormat="1" applyFont="1" applyFill="1" applyAlignment="1">
      <alignment horizontal="right"/>
      <protection/>
    </xf>
    <xf numFmtId="0" fontId="7" fillId="0" borderId="0" xfId="0" applyFont="1" applyFill="1" applyAlignment="1" quotePrefix="1">
      <alignment wrapText="1"/>
    </xf>
    <xf numFmtId="4" fontId="7" fillId="0" borderId="0" xfId="0" applyNumberFormat="1" applyFont="1" applyFill="1" applyAlignment="1" quotePrefix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7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left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4" fontId="2" fillId="0" borderId="0" xfId="54" applyNumberFormat="1" applyFont="1" applyFill="1" applyAlignment="1">
      <alignment horizontal="lef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left"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wrapText="1"/>
    </xf>
    <xf numFmtId="2" fontId="17" fillId="0" borderId="19" xfId="0" applyNumberFormat="1" applyFont="1" applyFill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10" sqref="F10"/>
    </sheetView>
  </sheetViews>
  <sheetFormatPr defaultColWidth="9.125" defaultRowHeight="12.75"/>
  <cols>
    <col min="1" max="1" width="5.625" style="93" customWidth="1"/>
    <col min="2" max="2" width="30.50390625" style="94" customWidth="1"/>
    <col min="3" max="3" width="9.00390625" style="95" customWidth="1"/>
    <col min="4" max="4" width="19.875" style="96" customWidth="1"/>
    <col min="5" max="5" width="19.125" style="96" customWidth="1"/>
    <col min="6" max="6" width="20.50390625" style="96" customWidth="1"/>
    <col min="7" max="16384" width="9.125" style="82" customWidth="1"/>
  </cols>
  <sheetData>
    <row r="1" spans="1:6" s="1" customFormat="1" ht="17.25">
      <c r="A1" s="72"/>
      <c r="B1" s="73"/>
      <c r="D1" s="74"/>
      <c r="E1" s="75" t="s">
        <v>222</v>
      </c>
      <c r="F1" s="76"/>
    </row>
    <row r="2" spans="1:6" s="1" customFormat="1" ht="15">
      <c r="A2" s="72"/>
      <c r="B2" s="73"/>
      <c r="D2" s="77"/>
      <c r="E2" s="183" t="s">
        <v>184</v>
      </c>
      <c r="F2" s="183"/>
    </row>
    <row r="3" spans="1:6" s="1" customFormat="1" ht="15">
      <c r="A3" s="72"/>
      <c r="B3" s="73"/>
      <c r="D3" s="77"/>
      <c r="E3" s="183" t="s">
        <v>185</v>
      </c>
      <c r="F3" s="183"/>
    </row>
    <row r="4" spans="1:6" s="1" customFormat="1" ht="15" customHeight="1">
      <c r="A4" s="72"/>
      <c r="B4" s="73"/>
      <c r="D4" s="77"/>
      <c r="E4" s="97" t="s">
        <v>242</v>
      </c>
      <c r="F4" s="97" t="s">
        <v>243</v>
      </c>
    </row>
    <row r="5" spans="1:6" s="1" customFormat="1" ht="15">
      <c r="A5" s="72"/>
      <c r="B5" s="73"/>
      <c r="D5" s="77"/>
      <c r="E5" s="97"/>
      <c r="F5" s="97"/>
    </row>
    <row r="6" spans="1:6" s="1" customFormat="1" ht="17.25">
      <c r="A6" s="72"/>
      <c r="B6" s="73"/>
      <c r="D6" s="74"/>
      <c r="E6" s="75" t="s">
        <v>222</v>
      </c>
      <c r="F6" s="76"/>
    </row>
    <row r="7" spans="1:6" s="1" customFormat="1" ht="15">
      <c r="A7" s="72"/>
      <c r="B7" s="73"/>
      <c r="D7" s="77"/>
      <c r="E7" s="183" t="s">
        <v>212</v>
      </c>
      <c r="F7" s="183"/>
    </row>
    <row r="8" spans="1:6" s="1" customFormat="1" ht="15">
      <c r="A8" s="72"/>
      <c r="B8" s="73"/>
      <c r="D8" s="77"/>
      <c r="E8" s="183" t="s">
        <v>185</v>
      </c>
      <c r="F8" s="183"/>
    </row>
    <row r="9" spans="1:6" s="1" customFormat="1" ht="15">
      <c r="A9" s="72"/>
      <c r="B9" s="73"/>
      <c r="D9" s="77"/>
      <c r="E9" s="97" t="s">
        <v>254</v>
      </c>
      <c r="F9" s="97" t="s">
        <v>253</v>
      </c>
    </row>
    <row r="10" spans="1:6" s="1" customFormat="1" ht="15">
      <c r="A10" s="72"/>
      <c r="B10" s="73"/>
      <c r="D10" s="77"/>
      <c r="E10" s="97"/>
      <c r="F10" s="97"/>
    </row>
    <row r="11" spans="1:6" s="1" customFormat="1" ht="15">
      <c r="A11" s="78"/>
      <c r="D11" s="77"/>
      <c r="E11" s="77"/>
      <c r="F11" s="77"/>
    </row>
    <row r="12" spans="1:6" s="1" customFormat="1" ht="58.5" customHeight="1">
      <c r="A12" s="184" t="s">
        <v>227</v>
      </c>
      <c r="B12" s="184"/>
      <c r="C12" s="184"/>
      <c r="D12" s="184"/>
      <c r="E12" s="184"/>
      <c r="F12" s="184"/>
    </row>
    <row r="13" spans="1:6" s="1" customFormat="1" ht="15">
      <c r="A13" s="78"/>
      <c r="D13" s="77"/>
      <c r="E13" s="77"/>
      <c r="F13" s="77" t="s">
        <v>66</v>
      </c>
    </row>
    <row r="14" spans="1:6" ht="45" customHeight="1">
      <c r="A14" s="79" t="s">
        <v>70</v>
      </c>
      <c r="B14" s="79" t="s">
        <v>71</v>
      </c>
      <c r="C14" s="80" t="s">
        <v>72</v>
      </c>
      <c r="D14" s="81" t="s">
        <v>228</v>
      </c>
      <c r="E14" s="81" t="s">
        <v>220</v>
      </c>
      <c r="F14" s="81" t="s">
        <v>229</v>
      </c>
    </row>
    <row r="15" spans="1:6" ht="15">
      <c r="A15" s="83" t="s">
        <v>73</v>
      </c>
      <c r="B15" s="84" t="s">
        <v>73</v>
      </c>
      <c r="C15" s="84" t="s">
        <v>74</v>
      </c>
      <c r="D15" s="85" t="s">
        <v>75</v>
      </c>
      <c r="E15" s="85" t="s">
        <v>76</v>
      </c>
      <c r="F15" s="85" t="s">
        <v>77</v>
      </c>
    </row>
    <row r="16" spans="1:6" ht="30.75">
      <c r="A16" s="83" t="s">
        <v>73</v>
      </c>
      <c r="B16" s="86" t="s">
        <v>80</v>
      </c>
      <c r="C16" s="87" t="s">
        <v>81</v>
      </c>
      <c r="D16" s="88">
        <f>D17+D18+D19+D20+D21</f>
        <v>4602399</v>
      </c>
      <c r="E16" s="88">
        <f>E17+E18+E19+E20+E21</f>
        <v>3827115</v>
      </c>
      <c r="F16" s="88">
        <f>F17+F18+F19+F20+F21</f>
        <v>3834085</v>
      </c>
    </row>
    <row r="17" spans="1:6" ht="66.75" customHeight="1">
      <c r="A17" s="83" t="s">
        <v>74</v>
      </c>
      <c r="B17" s="89" t="s">
        <v>46</v>
      </c>
      <c r="C17" s="83" t="s">
        <v>82</v>
      </c>
      <c r="D17" s="154">
        <v>1020884.65</v>
      </c>
      <c r="E17" s="154">
        <v>1020884.65</v>
      </c>
      <c r="F17" s="154">
        <v>1020884.65</v>
      </c>
    </row>
    <row r="18" spans="1:6" ht="124.5">
      <c r="A18" s="83" t="s">
        <v>75</v>
      </c>
      <c r="B18" s="89" t="s">
        <v>47</v>
      </c>
      <c r="C18" s="80" t="s">
        <v>67</v>
      </c>
      <c r="D18" s="90">
        <v>2839008.35</v>
      </c>
      <c r="E18" s="90">
        <v>2063724.35</v>
      </c>
      <c r="F18" s="90">
        <v>2070694.35</v>
      </c>
    </row>
    <row r="19" spans="1:6" ht="93">
      <c r="A19" s="83" t="s">
        <v>76</v>
      </c>
      <c r="B19" s="89" t="s">
        <v>48</v>
      </c>
      <c r="C19" s="80" t="s">
        <v>88</v>
      </c>
      <c r="D19" s="90">
        <v>738206</v>
      </c>
      <c r="E19" s="90">
        <v>738206</v>
      </c>
      <c r="F19" s="90">
        <v>738206</v>
      </c>
    </row>
    <row r="20" spans="1:6" ht="15">
      <c r="A20" s="83" t="s">
        <v>77</v>
      </c>
      <c r="B20" s="89" t="s">
        <v>49</v>
      </c>
      <c r="C20" s="80" t="s">
        <v>31</v>
      </c>
      <c r="D20" s="90">
        <f>'прил 4 '!G37</f>
        <v>1000</v>
      </c>
      <c r="E20" s="90">
        <v>1000</v>
      </c>
      <c r="F20" s="90">
        <v>1000</v>
      </c>
    </row>
    <row r="21" spans="1:6" ht="34.5" customHeight="1">
      <c r="A21" s="83" t="s">
        <v>78</v>
      </c>
      <c r="B21" s="23" t="s">
        <v>28</v>
      </c>
      <c r="C21" s="80" t="s">
        <v>32</v>
      </c>
      <c r="D21" s="90">
        <v>3300</v>
      </c>
      <c r="E21" s="90">
        <v>3300</v>
      </c>
      <c r="F21" s="90">
        <v>3300</v>
      </c>
    </row>
    <row r="22" spans="1:6" ht="15">
      <c r="A22" s="83" t="s">
        <v>79</v>
      </c>
      <c r="B22" s="86" t="s">
        <v>39</v>
      </c>
      <c r="C22" s="91" t="s">
        <v>34</v>
      </c>
      <c r="D22" s="92">
        <f>D23</f>
        <v>108277</v>
      </c>
      <c r="E22" s="92">
        <f>E23</f>
        <v>113020</v>
      </c>
      <c r="F22" s="92">
        <f>F23</f>
        <v>117170</v>
      </c>
    </row>
    <row r="23" spans="1:6" ht="30.75">
      <c r="A23" s="83" t="s">
        <v>83</v>
      </c>
      <c r="B23" s="89" t="s">
        <v>6</v>
      </c>
      <c r="C23" s="80" t="s">
        <v>35</v>
      </c>
      <c r="D23" s="90">
        <v>108277</v>
      </c>
      <c r="E23" s="90">
        <v>113020</v>
      </c>
      <c r="F23" s="90">
        <v>117170</v>
      </c>
    </row>
    <row r="24" spans="1:6" ht="50.25" customHeight="1">
      <c r="A24" s="83" t="s">
        <v>84</v>
      </c>
      <c r="B24" s="86" t="s">
        <v>38</v>
      </c>
      <c r="C24" s="91" t="s">
        <v>37</v>
      </c>
      <c r="D24" s="92">
        <f>D25</f>
        <v>206500</v>
      </c>
      <c r="E24" s="92">
        <f>E25</f>
        <v>165900</v>
      </c>
      <c r="F24" s="92">
        <f>F25</f>
        <v>172700</v>
      </c>
    </row>
    <row r="25" spans="1:6" ht="81" customHeight="1">
      <c r="A25" s="83" t="s">
        <v>85</v>
      </c>
      <c r="B25" s="155" t="s">
        <v>203</v>
      </c>
      <c r="C25" s="80" t="s">
        <v>181</v>
      </c>
      <c r="D25" s="90">
        <v>206500</v>
      </c>
      <c r="E25" s="90">
        <v>165900</v>
      </c>
      <c r="F25" s="90">
        <v>172700</v>
      </c>
    </row>
    <row r="26" spans="1:6" ht="15">
      <c r="A26" s="83" t="s">
        <v>86</v>
      </c>
      <c r="B26" s="86" t="s">
        <v>68</v>
      </c>
      <c r="C26" s="91" t="s">
        <v>69</v>
      </c>
      <c r="D26" s="92">
        <f>D27</f>
        <v>392926.68</v>
      </c>
      <c r="E26" s="92">
        <f>E27</f>
        <v>360900</v>
      </c>
      <c r="F26" s="92">
        <f>F27</f>
        <v>373300</v>
      </c>
    </row>
    <row r="27" spans="1:6" ht="33.75" customHeight="1">
      <c r="A27" s="83" t="s">
        <v>87</v>
      </c>
      <c r="B27" s="156" t="s">
        <v>13</v>
      </c>
      <c r="C27" s="80" t="s">
        <v>8</v>
      </c>
      <c r="D27" s="90">
        <v>392926.68</v>
      </c>
      <c r="E27" s="90">
        <f>212000+148900</f>
        <v>360900</v>
      </c>
      <c r="F27" s="90">
        <f>224400+148900</f>
        <v>373300</v>
      </c>
    </row>
    <row r="28" spans="1:6" ht="39" customHeight="1">
      <c r="A28" s="83" t="s">
        <v>40</v>
      </c>
      <c r="B28" s="86" t="s">
        <v>89</v>
      </c>
      <c r="C28" s="91" t="s">
        <v>90</v>
      </c>
      <c r="D28" s="92">
        <f>D29</f>
        <v>677508.19</v>
      </c>
      <c r="E28" s="92">
        <f>E29</f>
        <v>571100</v>
      </c>
      <c r="F28" s="92">
        <f>F29</f>
        <v>371100</v>
      </c>
    </row>
    <row r="29" spans="1:6" ht="16.5" customHeight="1">
      <c r="A29" s="83" t="s">
        <v>120</v>
      </c>
      <c r="B29" s="89" t="s">
        <v>11</v>
      </c>
      <c r="C29" s="80" t="s">
        <v>10</v>
      </c>
      <c r="D29" s="90">
        <v>677508.19</v>
      </c>
      <c r="E29" s="90">
        <f>720000-148900</f>
        <v>571100</v>
      </c>
      <c r="F29" s="90">
        <f>520000-148900</f>
        <v>371100</v>
      </c>
    </row>
    <row r="30" spans="1:6" ht="16.5" customHeight="1">
      <c r="A30" s="83" t="s">
        <v>121</v>
      </c>
      <c r="B30" s="86" t="s">
        <v>198</v>
      </c>
      <c r="C30" s="91" t="s">
        <v>197</v>
      </c>
      <c r="D30" s="92">
        <f>D31</f>
        <v>50161</v>
      </c>
      <c r="E30" s="92">
        <f>E31</f>
        <v>50161</v>
      </c>
      <c r="F30" s="92">
        <f>F31</f>
        <v>50161</v>
      </c>
    </row>
    <row r="31" spans="1:6" ht="25.5" customHeight="1">
      <c r="A31" s="83" t="s">
        <v>122</v>
      </c>
      <c r="B31" s="157" t="s">
        <v>199</v>
      </c>
      <c r="C31" s="80" t="s">
        <v>200</v>
      </c>
      <c r="D31" s="90">
        <v>50161</v>
      </c>
      <c r="E31" s="90">
        <v>50161</v>
      </c>
      <c r="F31" s="90">
        <v>50161</v>
      </c>
    </row>
    <row r="32" spans="1:6" ht="34.5" customHeight="1">
      <c r="A32" s="83" t="s">
        <v>21</v>
      </c>
      <c r="B32" s="86" t="s">
        <v>29</v>
      </c>
      <c r="C32" s="91" t="s">
        <v>30</v>
      </c>
      <c r="D32" s="92">
        <f>D33</f>
        <v>25000</v>
      </c>
      <c r="E32" s="92">
        <f>E33</f>
        <v>25000</v>
      </c>
      <c r="F32" s="92">
        <f>F33</f>
        <v>25000</v>
      </c>
    </row>
    <row r="33" spans="1:6" ht="21" customHeight="1">
      <c r="A33" s="83" t="s">
        <v>123</v>
      </c>
      <c r="B33" s="89" t="s">
        <v>235</v>
      </c>
      <c r="C33" s="80" t="s">
        <v>236</v>
      </c>
      <c r="D33" s="90">
        <v>25000</v>
      </c>
      <c r="E33" s="90">
        <v>25000</v>
      </c>
      <c r="F33" s="90">
        <v>25000</v>
      </c>
    </row>
    <row r="34" spans="1:6" ht="15">
      <c r="A34" s="83" t="s">
        <v>22</v>
      </c>
      <c r="B34" s="181" t="s">
        <v>45</v>
      </c>
      <c r="C34" s="182"/>
      <c r="D34" s="92">
        <f>D16+D22+D24+D26+D28+D32+D30</f>
        <v>6062771.869999999</v>
      </c>
      <c r="E34" s="92">
        <f>E16+E22+E24+E26+E28+E32+E30</f>
        <v>5113196</v>
      </c>
      <c r="F34" s="92">
        <f>F16+F22+F24+F26+F28+F32+F30</f>
        <v>4943516</v>
      </c>
    </row>
    <row r="35" spans="1:6" ht="30.75">
      <c r="A35" s="83" t="s">
        <v>113</v>
      </c>
      <c r="B35" s="86" t="s">
        <v>224</v>
      </c>
      <c r="C35" s="80"/>
      <c r="D35" s="90">
        <f>'прил 4 '!G105</f>
        <v>0</v>
      </c>
      <c r="E35" s="90">
        <v>130000</v>
      </c>
      <c r="F35" s="90">
        <v>255000</v>
      </c>
    </row>
    <row r="36" spans="1:6" ht="15">
      <c r="A36" s="83" t="s">
        <v>114</v>
      </c>
      <c r="B36" s="86" t="s">
        <v>196</v>
      </c>
      <c r="C36" s="91"/>
      <c r="D36" s="92">
        <f>D16+D22+D24+D26+D28+D32+D30</f>
        <v>6062771.869999999</v>
      </c>
      <c r="E36" s="92">
        <f>E16+E22+E24+E26+E28+E32+E30+E35</f>
        <v>5243196</v>
      </c>
      <c r="F36" s="92">
        <f>F16+F22+F24+F26+F28+F32+F30+F35</f>
        <v>5198516</v>
      </c>
    </row>
  </sheetData>
  <sheetProtection/>
  <mergeCells count="6">
    <mergeCell ref="B34:C34"/>
    <mergeCell ref="E3:F3"/>
    <mergeCell ref="E2:F2"/>
    <mergeCell ref="A12:F12"/>
    <mergeCell ref="E7:F7"/>
    <mergeCell ref="E8:F8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="90" zoomScaleNormal="90" zoomScaleSheetLayoutView="75" zoomScalePageLayoutView="0" workbookViewId="0" topLeftCell="A1">
      <selection activeCell="I9" sqref="I9"/>
    </sheetView>
  </sheetViews>
  <sheetFormatPr defaultColWidth="9.125" defaultRowHeight="12.75"/>
  <cols>
    <col min="1" max="1" width="6.625" style="18" customWidth="1"/>
    <col min="2" max="2" width="44.50390625" style="2" customWidth="1"/>
    <col min="3" max="3" width="11.125" style="3" customWidth="1"/>
    <col min="4" max="4" width="11.875" style="3" customWidth="1"/>
    <col min="5" max="5" width="11.50390625" style="3" customWidth="1"/>
    <col min="6" max="6" width="10.50390625" style="3" customWidth="1"/>
    <col min="7" max="7" width="18.125" style="7" customWidth="1"/>
    <col min="8" max="8" width="17.50390625" style="7" customWidth="1"/>
    <col min="9" max="9" width="18.50390625" style="7" customWidth="1"/>
    <col min="10" max="16384" width="9.125" style="1" customWidth="1"/>
  </cols>
  <sheetData>
    <row r="1" spans="7:9" ht="17.25">
      <c r="G1" s="4"/>
      <c r="H1" s="17" t="s">
        <v>223</v>
      </c>
      <c r="I1" s="13"/>
    </row>
    <row r="2" spans="7:9" ht="18">
      <c r="G2" s="5"/>
      <c r="H2" s="15" t="s">
        <v>186</v>
      </c>
      <c r="I2" s="14"/>
    </row>
    <row r="3" spans="7:9" ht="18">
      <c r="G3" s="5"/>
      <c r="H3" s="16" t="s">
        <v>185</v>
      </c>
      <c r="I3" s="14"/>
    </row>
    <row r="4" spans="6:9" ht="15">
      <c r="F4" s="8"/>
      <c r="G4" s="6"/>
      <c r="H4" s="153" t="s">
        <v>244</v>
      </c>
      <c r="I4" s="153" t="s">
        <v>243</v>
      </c>
    </row>
    <row r="5" spans="6:9" ht="15">
      <c r="F5" s="8"/>
      <c r="G5" s="6"/>
      <c r="H5" s="153"/>
      <c r="I5" s="153"/>
    </row>
    <row r="6" spans="7:9" ht="17.25">
      <c r="G6" s="4"/>
      <c r="H6" s="17" t="s">
        <v>223</v>
      </c>
      <c r="I6" s="13"/>
    </row>
    <row r="7" spans="7:9" ht="18">
      <c r="G7" s="5"/>
      <c r="H7" s="15" t="s">
        <v>246</v>
      </c>
      <c r="I7" s="14"/>
    </row>
    <row r="8" spans="7:9" ht="18">
      <c r="G8" s="5"/>
      <c r="H8" s="16" t="s">
        <v>185</v>
      </c>
      <c r="I8" s="14"/>
    </row>
    <row r="9" spans="6:9" ht="15">
      <c r="F9" s="8"/>
      <c r="G9" s="6"/>
      <c r="H9" s="153" t="s">
        <v>252</v>
      </c>
      <c r="I9" s="153" t="s">
        <v>253</v>
      </c>
    </row>
    <row r="10" ht="12.75" customHeight="1"/>
    <row r="11" spans="1:9" ht="15">
      <c r="A11" s="185" t="s">
        <v>177</v>
      </c>
      <c r="B11" s="185"/>
      <c r="C11" s="185"/>
      <c r="D11" s="185"/>
      <c r="E11" s="185"/>
      <c r="F11" s="185"/>
      <c r="G11" s="185"/>
      <c r="H11" s="185"/>
      <c r="I11" s="185"/>
    </row>
    <row r="12" spans="1:9" ht="15">
      <c r="A12" s="185" t="s">
        <v>230</v>
      </c>
      <c r="B12" s="185"/>
      <c r="C12" s="185"/>
      <c r="D12" s="185"/>
      <c r="E12" s="185"/>
      <c r="F12" s="185"/>
      <c r="G12" s="185"/>
      <c r="H12" s="185"/>
      <c r="I12" s="185"/>
    </row>
    <row r="13" ht="15">
      <c r="I13" s="7" t="s">
        <v>96</v>
      </c>
    </row>
    <row r="14" spans="1:9" ht="26.25">
      <c r="A14" s="9" t="s">
        <v>70</v>
      </c>
      <c r="B14" s="9" t="s">
        <v>50</v>
      </c>
      <c r="C14" s="10" t="s">
        <v>51</v>
      </c>
      <c r="D14" s="10" t="s">
        <v>52</v>
      </c>
      <c r="E14" s="10" t="s">
        <v>26</v>
      </c>
      <c r="F14" s="10" t="s">
        <v>27</v>
      </c>
      <c r="G14" s="12" t="s">
        <v>248</v>
      </c>
      <c r="H14" s="12" t="s">
        <v>220</v>
      </c>
      <c r="I14" s="12" t="s">
        <v>247</v>
      </c>
    </row>
    <row r="15" spans="1:9" ht="15">
      <c r="A15" s="11" t="s">
        <v>73</v>
      </c>
      <c r="B15" s="10" t="s">
        <v>74</v>
      </c>
      <c r="C15" s="11" t="s">
        <v>75</v>
      </c>
      <c r="D15" s="10" t="s">
        <v>76</v>
      </c>
      <c r="E15" s="11" t="s">
        <v>77</v>
      </c>
      <c r="F15" s="10" t="s">
        <v>78</v>
      </c>
      <c r="G15" s="11" t="s">
        <v>79</v>
      </c>
      <c r="H15" s="10" t="s">
        <v>83</v>
      </c>
      <c r="I15" s="11" t="s">
        <v>84</v>
      </c>
    </row>
    <row r="16" spans="1:9" ht="27">
      <c r="A16" s="25" t="s">
        <v>73</v>
      </c>
      <c r="B16" s="19" t="s">
        <v>98</v>
      </c>
      <c r="C16" s="20" t="s">
        <v>97</v>
      </c>
      <c r="D16" s="20"/>
      <c r="E16" s="20"/>
      <c r="F16" s="20"/>
      <c r="G16" s="21"/>
      <c r="H16" s="21"/>
      <c r="I16" s="21"/>
    </row>
    <row r="17" spans="1:9" ht="15">
      <c r="A17" s="25" t="s">
        <v>74</v>
      </c>
      <c r="B17" s="26" t="s">
        <v>54</v>
      </c>
      <c r="C17" s="27" t="s">
        <v>97</v>
      </c>
      <c r="D17" s="25" t="s">
        <v>81</v>
      </c>
      <c r="E17" s="25" t="s">
        <v>53</v>
      </c>
      <c r="F17" s="25" t="s">
        <v>53</v>
      </c>
      <c r="G17" s="28">
        <f>G18+G23+G32+G37+G41</f>
        <v>4602399</v>
      </c>
      <c r="H17" s="28">
        <f>H18+H23+H32+H37+H41</f>
        <v>3827115</v>
      </c>
      <c r="I17" s="28">
        <f>I18+I23+I32+I37+I41</f>
        <v>3834085</v>
      </c>
    </row>
    <row r="18" spans="1:9" ht="39">
      <c r="A18" s="25" t="s">
        <v>75</v>
      </c>
      <c r="B18" s="26" t="s">
        <v>46</v>
      </c>
      <c r="C18" s="27" t="s">
        <v>97</v>
      </c>
      <c r="D18" s="25" t="s">
        <v>82</v>
      </c>
      <c r="E18" s="25" t="s">
        <v>53</v>
      </c>
      <c r="F18" s="25" t="s">
        <v>53</v>
      </c>
      <c r="G18" s="28">
        <f aca="true" t="shared" si="0" ref="G18:I21">G19</f>
        <v>1020884.65</v>
      </c>
      <c r="H18" s="28">
        <f t="shared" si="0"/>
        <v>1020884.65</v>
      </c>
      <c r="I18" s="28">
        <f t="shared" si="0"/>
        <v>1020884.65</v>
      </c>
    </row>
    <row r="19" spans="1:9" ht="26.25">
      <c r="A19" s="10" t="s">
        <v>76</v>
      </c>
      <c r="B19" s="22" t="s">
        <v>93</v>
      </c>
      <c r="C19" s="20" t="s">
        <v>97</v>
      </c>
      <c r="D19" s="10" t="s">
        <v>82</v>
      </c>
      <c r="E19" s="10" t="s">
        <v>99</v>
      </c>
      <c r="F19" s="10" t="s">
        <v>53</v>
      </c>
      <c r="G19" s="12">
        <f>G20</f>
        <v>1020884.65</v>
      </c>
      <c r="H19" s="12">
        <f t="shared" si="0"/>
        <v>1020884.65</v>
      </c>
      <c r="I19" s="12">
        <f t="shared" si="0"/>
        <v>1020884.65</v>
      </c>
    </row>
    <row r="20" spans="1:9" ht="15">
      <c r="A20" s="10" t="s">
        <v>77</v>
      </c>
      <c r="B20" s="22" t="s">
        <v>92</v>
      </c>
      <c r="C20" s="20" t="s">
        <v>97</v>
      </c>
      <c r="D20" s="10" t="s">
        <v>82</v>
      </c>
      <c r="E20" s="10" t="s">
        <v>100</v>
      </c>
      <c r="F20" s="10" t="s">
        <v>53</v>
      </c>
      <c r="G20" s="12">
        <f t="shared" si="0"/>
        <v>1020884.65</v>
      </c>
      <c r="H20" s="12">
        <f t="shared" si="0"/>
        <v>1020884.65</v>
      </c>
      <c r="I20" s="12">
        <f t="shared" si="0"/>
        <v>1020884.65</v>
      </c>
    </row>
    <row r="21" spans="1:9" ht="66">
      <c r="A21" s="10" t="s">
        <v>78</v>
      </c>
      <c r="B21" s="22" t="s">
        <v>55</v>
      </c>
      <c r="C21" s="20" t="s">
        <v>97</v>
      </c>
      <c r="D21" s="10" t="s">
        <v>82</v>
      </c>
      <c r="E21" s="10" t="s">
        <v>100</v>
      </c>
      <c r="F21" s="10" t="s">
        <v>56</v>
      </c>
      <c r="G21" s="12">
        <f t="shared" si="0"/>
        <v>1020884.65</v>
      </c>
      <c r="H21" s="12">
        <f t="shared" si="0"/>
        <v>1020884.65</v>
      </c>
      <c r="I21" s="12">
        <f t="shared" si="0"/>
        <v>1020884.65</v>
      </c>
    </row>
    <row r="22" spans="1:9" ht="26.25">
      <c r="A22" s="10" t="s">
        <v>79</v>
      </c>
      <c r="B22" s="22" t="s">
        <v>57</v>
      </c>
      <c r="C22" s="20" t="s">
        <v>97</v>
      </c>
      <c r="D22" s="10" t="s">
        <v>82</v>
      </c>
      <c r="E22" s="10" t="s">
        <v>100</v>
      </c>
      <c r="F22" s="10" t="s">
        <v>58</v>
      </c>
      <c r="G22" s="12">
        <v>1020884.65</v>
      </c>
      <c r="H22" s="12">
        <v>1020884.65</v>
      </c>
      <c r="I22" s="12">
        <v>1020884.65</v>
      </c>
    </row>
    <row r="23" spans="1:9" ht="52.5">
      <c r="A23" s="25" t="s">
        <v>83</v>
      </c>
      <c r="B23" s="26" t="s">
        <v>47</v>
      </c>
      <c r="C23" s="27" t="s">
        <v>97</v>
      </c>
      <c r="D23" s="25" t="s">
        <v>67</v>
      </c>
      <c r="E23" s="25" t="s">
        <v>53</v>
      </c>
      <c r="F23" s="25" t="s">
        <v>53</v>
      </c>
      <c r="G23" s="28">
        <f aca="true" t="shared" si="1" ref="G23:I24">G24</f>
        <v>2839008.35</v>
      </c>
      <c r="H23" s="28">
        <f t="shared" si="1"/>
        <v>2063724.35</v>
      </c>
      <c r="I23" s="28">
        <f t="shared" si="1"/>
        <v>2070694.35</v>
      </c>
    </row>
    <row r="24" spans="1:9" ht="26.25">
      <c r="A24" s="10" t="s">
        <v>84</v>
      </c>
      <c r="B24" s="22" t="s">
        <v>93</v>
      </c>
      <c r="C24" s="20" t="s">
        <v>97</v>
      </c>
      <c r="D24" s="10" t="s">
        <v>67</v>
      </c>
      <c r="E24" s="10" t="s">
        <v>99</v>
      </c>
      <c r="F24" s="10" t="s">
        <v>53</v>
      </c>
      <c r="G24" s="12">
        <f t="shared" si="1"/>
        <v>2839008.35</v>
      </c>
      <c r="H24" s="12">
        <f t="shared" si="1"/>
        <v>2063724.35</v>
      </c>
      <c r="I24" s="12">
        <f t="shared" si="1"/>
        <v>2070694.35</v>
      </c>
    </row>
    <row r="25" spans="1:9" ht="26.25">
      <c r="A25" s="10" t="s">
        <v>85</v>
      </c>
      <c r="B25" s="22" t="s">
        <v>91</v>
      </c>
      <c r="C25" s="20" t="s">
        <v>97</v>
      </c>
      <c r="D25" s="10" t="s">
        <v>67</v>
      </c>
      <c r="E25" s="10" t="s">
        <v>100</v>
      </c>
      <c r="F25" s="10" t="s">
        <v>53</v>
      </c>
      <c r="G25" s="12">
        <f>G26+G28+G30</f>
        <v>2839008.35</v>
      </c>
      <c r="H25" s="12">
        <f>H26+H28+H30</f>
        <v>2063724.35</v>
      </c>
      <c r="I25" s="12">
        <f>I26+I28+I30</f>
        <v>2070694.35</v>
      </c>
    </row>
    <row r="26" spans="1:9" ht="66">
      <c r="A26" s="10" t="s">
        <v>86</v>
      </c>
      <c r="B26" s="22" t="s">
        <v>55</v>
      </c>
      <c r="C26" s="20" t="s">
        <v>97</v>
      </c>
      <c r="D26" s="10" t="s">
        <v>67</v>
      </c>
      <c r="E26" s="10" t="s">
        <v>100</v>
      </c>
      <c r="F26" s="10" t="s">
        <v>56</v>
      </c>
      <c r="G26" s="12">
        <f>G27</f>
        <v>1832308.25</v>
      </c>
      <c r="H26" s="12">
        <f>H27</f>
        <v>1832308.25</v>
      </c>
      <c r="I26" s="12">
        <f>I27</f>
        <v>1832308.25</v>
      </c>
    </row>
    <row r="27" spans="1:9" ht="26.25">
      <c r="A27" s="10" t="s">
        <v>87</v>
      </c>
      <c r="B27" s="22" t="s">
        <v>57</v>
      </c>
      <c r="C27" s="20" t="s">
        <v>97</v>
      </c>
      <c r="D27" s="10" t="s">
        <v>67</v>
      </c>
      <c r="E27" s="10" t="s">
        <v>100</v>
      </c>
      <c r="F27" s="10" t="s">
        <v>58</v>
      </c>
      <c r="G27" s="12">
        <v>1832308.25</v>
      </c>
      <c r="H27" s="12">
        <v>1832308.25</v>
      </c>
      <c r="I27" s="12">
        <v>1832308.25</v>
      </c>
    </row>
    <row r="28" spans="1:9" ht="26.25">
      <c r="A28" s="10" t="s">
        <v>40</v>
      </c>
      <c r="B28" s="22" t="s">
        <v>237</v>
      </c>
      <c r="C28" s="20" t="s">
        <v>97</v>
      </c>
      <c r="D28" s="10" t="s">
        <v>67</v>
      </c>
      <c r="E28" s="10" t="s">
        <v>100</v>
      </c>
      <c r="F28" s="10" t="s">
        <v>60</v>
      </c>
      <c r="G28" s="12">
        <f>G29</f>
        <v>1005700.1</v>
      </c>
      <c r="H28" s="12">
        <f>H29</f>
        <v>230416.1</v>
      </c>
      <c r="I28" s="12">
        <f>I29</f>
        <v>237386.1</v>
      </c>
    </row>
    <row r="29" spans="1:9" ht="26.25">
      <c r="A29" s="10" t="s">
        <v>120</v>
      </c>
      <c r="B29" s="22" t="s">
        <v>61</v>
      </c>
      <c r="C29" s="20" t="s">
        <v>97</v>
      </c>
      <c r="D29" s="10" t="s">
        <v>67</v>
      </c>
      <c r="E29" s="10" t="s">
        <v>100</v>
      </c>
      <c r="F29" s="10" t="s">
        <v>62</v>
      </c>
      <c r="G29" s="12">
        <v>1005700.1</v>
      </c>
      <c r="H29" s="12">
        <v>230416.1</v>
      </c>
      <c r="I29" s="12">
        <v>237386.1</v>
      </c>
    </row>
    <row r="30" spans="1:9" ht="15">
      <c r="A30" s="10" t="s">
        <v>121</v>
      </c>
      <c r="B30" s="22" t="s">
        <v>63</v>
      </c>
      <c r="C30" s="20" t="s">
        <v>97</v>
      </c>
      <c r="D30" s="10" t="s">
        <v>67</v>
      </c>
      <c r="E30" s="10" t="s">
        <v>100</v>
      </c>
      <c r="F30" s="10" t="s">
        <v>64</v>
      </c>
      <c r="G30" s="12">
        <f>G31</f>
        <v>1000</v>
      </c>
      <c r="H30" s="12">
        <f>H31</f>
        <v>1000</v>
      </c>
      <c r="I30" s="12">
        <f>I31</f>
        <v>1000</v>
      </c>
    </row>
    <row r="31" spans="1:9" ht="15">
      <c r="A31" s="10" t="s">
        <v>122</v>
      </c>
      <c r="B31" s="22" t="s">
        <v>240</v>
      </c>
      <c r="C31" s="20" t="s">
        <v>97</v>
      </c>
      <c r="D31" s="10" t="s">
        <v>67</v>
      </c>
      <c r="E31" s="10" t="s">
        <v>100</v>
      </c>
      <c r="F31" s="10" t="s">
        <v>210</v>
      </c>
      <c r="G31" s="12">
        <v>1000</v>
      </c>
      <c r="H31" s="12">
        <v>1000</v>
      </c>
      <c r="I31" s="12">
        <v>1000</v>
      </c>
    </row>
    <row r="32" spans="1:9" ht="48.75" customHeight="1">
      <c r="A32" s="25" t="s">
        <v>21</v>
      </c>
      <c r="B32" s="29" t="s">
        <v>3</v>
      </c>
      <c r="C32" s="27" t="s">
        <v>97</v>
      </c>
      <c r="D32" s="25" t="s">
        <v>88</v>
      </c>
      <c r="E32" s="25"/>
      <c r="F32" s="25"/>
      <c r="G32" s="28">
        <f aca="true" t="shared" si="2" ref="G32:I33">G33</f>
        <v>738206</v>
      </c>
      <c r="H32" s="28">
        <f t="shared" si="2"/>
        <v>738206</v>
      </c>
      <c r="I32" s="28">
        <f t="shared" si="2"/>
        <v>738206</v>
      </c>
    </row>
    <row r="33" spans="1:9" ht="28.5" customHeight="1">
      <c r="A33" s="10" t="s">
        <v>123</v>
      </c>
      <c r="B33" s="22" t="s">
        <v>93</v>
      </c>
      <c r="C33" s="20" t="s">
        <v>97</v>
      </c>
      <c r="D33" s="10" t="s">
        <v>88</v>
      </c>
      <c r="E33" s="10" t="s">
        <v>99</v>
      </c>
      <c r="F33" s="10"/>
      <c r="G33" s="12">
        <f t="shared" si="2"/>
        <v>738206</v>
      </c>
      <c r="H33" s="12">
        <f t="shared" si="2"/>
        <v>738206</v>
      </c>
      <c r="I33" s="12">
        <f t="shared" si="2"/>
        <v>738206</v>
      </c>
    </row>
    <row r="34" spans="1:9" ht="26.25">
      <c r="A34" s="10" t="s">
        <v>22</v>
      </c>
      <c r="B34" s="22" t="s">
        <v>91</v>
      </c>
      <c r="C34" s="20" t="s">
        <v>97</v>
      </c>
      <c r="D34" s="10" t="s">
        <v>88</v>
      </c>
      <c r="E34" s="10" t="s">
        <v>100</v>
      </c>
      <c r="F34" s="10"/>
      <c r="G34" s="12">
        <f aca="true" t="shared" si="3" ref="G34:I35">G35</f>
        <v>738206</v>
      </c>
      <c r="H34" s="12">
        <f t="shared" si="3"/>
        <v>738206</v>
      </c>
      <c r="I34" s="12">
        <f t="shared" si="3"/>
        <v>738206</v>
      </c>
    </row>
    <row r="35" spans="1:9" ht="15">
      <c r="A35" s="10" t="s">
        <v>113</v>
      </c>
      <c r="B35" s="22" t="s">
        <v>4</v>
      </c>
      <c r="C35" s="20" t="s">
        <v>97</v>
      </c>
      <c r="D35" s="10" t="s">
        <v>88</v>
      </c>
      <c r="E35" s="10" t="s">
        <v>100</v>
      </c>
      <c r="F35" s="10" t="s">
        <v>5</v>
      </c>
      <c r="G35" s="12">
        <f t="shared" si="3"/>
        <v>738206</v>
      </c>
      <c r="H35" s="12">
        <f t="shared" si="3"/>
        <v>738206</v>
      </c>
      <c r="I35" s="12">
        <f t="shared" si="3"/>
        <v>738206</v>
      </c>
    </row>
    <row r="36" spans="1:9" ht="15">
      <c r="A36" s="10" t="s">
        <v>114</v>
      </c>
      <c r="B36" s="22" t="s">
        <v>17</v>
      </c>
      <c r="C36" s="20" t="s">
        <v>97</v>
      </c>
      <c r="D36" s="10" t="s">
        <v>88</v>
      </c>
      <c r="E36" s="10" t="s">
        <v>100</v>
      </c>
      <c r="F36" s="10" t="s">
        <v>16</v>
      </c>
      <c r="G36" s="12">
        <v>738206</v>
      </c>
      <c r="H36" s="12">
        <v>738206</v>
      </c>
      <c r="I36" s="12">
        <v>738206</v>
      </c>
    </row>
    <row r="37" spans="1:9" ht="15">
      <c r="A37" s="25" t="s">
        <v>115</v>
      </c>
      <c r="B37" s="26" t="s">
        <v>49</v>
      </c>
      <c r="C37" s="27" t="s">
        <v>97</v>
      </c>
      <c r="D37" s="25" t="s">
        <v>31</v>
      </c>
      <c r="E37" s="25"/>
      <c r="F37" s="25"/>
      <c r="G37" s="28">
        <f aca="true" t="shared" si="4" ref="G37:I39">G38</f>
        <v>1000</v>
      </c>
      <c r="H37" s="28">
        <f t="shared" si="4"/>
        <v>1000</v>
      </c>
      <c r="I37" s="28">
        <f t="shared" si="4"/>
        <v>1000</v>
      </c>
    </row>
    <row r="38" spans="1:9" ht="15">
      <c r="A38" s="10" t="s">
        <v>116</v>
      </c>
      <c r="B38" s="22" t="s">
        <v>94</v>
      </c>
      <c r="C38" s="20" t="s">
        <v>97</v>
      </c>
      <c r="D38" s="10" t="s">
        <v>31</v>
      </c>
      <c r="E38" s="10" t="s">
        <v>101</v>
      </c>
      <c r="F38" s="10"/>
      <c r="G38" s="12">
        <f t="shared" si="4"/>
        <v>1000</v>
      </c>
      <c r="H38" s="12">
        <f t="shared" si="4"/>
        <v>1000</v>
      </c>
      <c r="I38" s="12">
        <f t="shared" si="4"/>
        <v>1000</v>
      </c>
    </row>
    <row r="39" spans="1:9" ht="15">
      <c r="A39" s="10" t="s">
        <v>117</v>
      </c>
      <c r="B39" s="138" t="s">
        <v>63</v>
      </c>
      <c r="C39" s="20" t="s">
        <v>97</v>
      </c>
      <c r="D39" s="10" t="s">
        <v>31</v>
      </c>
      <c r="E39" s="10" t="s">
        <v>101</v>
      </c>
      <c r="F39" s="10" t="s">
        <v>64</v>
      </c>
      <c r="G39" s="12">
        <f t="shared" si="4"/>
        <v>1000</v>
      </c>
      <c r="H39" s="12">
        <f t="shared" si="4"/>
        <v>1000</v>
      </c>
      <c r="I39" s="12">
        <f t="shared" si="4"/>
        <v>1000</v>
      </c>
    </row>
    <row r="40" spans="1:9" ht="15">
      <c r="A40" s="10" t="s">
        <v>118</v>
      </c>
      <c r="B40" s="23" t="s">
        <v>0</v>
      </c>
      <c r="C40" s="20" t="s">
        <v>97</v>
      </c>
      <c r="D40" s="10" t="s">
        <v>31</v>
      </c>
      <c r="E40" s="10" t="s">
        <v>101</v>
      </c>
      <c r="F40" s="10" t="s">
        <v>15</v>
      </c>
      <c r="G40" s="12">
        <v>1000</v>
      </c>
      <c r="H40" s="12">
        <v>1000</v>
      </c>
      <c r="I40" s="12">
        <v>1000</v>
      </c>
    </row>
    <row r="41" spans="1:9" ht="15">
      <c r="A41" s="25" t="s">
        <v>119</v>
      </c>
      <c r="B41" s="139" t="s">
        <v>28</v>
      </c>
      <c r="C41" s="27" t="s">
        <v>97</v>
      </c>
      <c r="D41" s="25" t="s">
        <v>32</v>
      </c>
      <c r="E41" s="25"/>
      <c r="F41" s="25"/>
      <c r="G41" s="28">
        <f>G42</f>
        <v>3300</v>
      </c>
      <c r="H41" s="28">
        <f>H42</f>
        <v>3300</v>
      </c>
      <c r="I41" s="28">
        <f>I42</f>
        <v>3300</v>
      </c>
    </row>
    <row r="42" spans="1:9" ht="41.25">
      <c r="A42" s="10" t="s">
        <v>23</v>
      </c>
      <c r="B42" s="23" t="s">
        <v>166</v>
      </c>
      <c r="C42" s="20" t="s">
        <v>97</v>
      </c>
      <c r="D42" s="10" t="s">
        <v>32</v>
      </c>
      <c r="E42" s="10" t="s">
        <v>111</v>
      </c>
      <c r="F42" s="10"/>
      <c r="G42" s="12">
        <f aca="true" t="shared" si="5" ref="G42:I43">G43</f>
        <v>3300</v>
      </c>
      <c r="H42" s="12">
        <f t="shared" si="5"/>
        <v>3300</v>
      </c>
      <c r="I42" s="12">
        <f t="shared" si="5"/>
        <v>3300</v>
      </c>
    </row>
    <row r="43" spans="1:9" ht="26.25">
      <c r="A43" s="10" t="s">
        <v>24</v>
      </c>
      <c r="B43" s="22" t="s">
        <v>237</v>
      </c>
      <c r="C43" s="20" t="s">
        <v>97</v>
      </c>
      <c r="D43" s="10" t="s">
        <v>32</v>
      </c>
      <c r="E43" s="10" t="s">
        <v>111</v>
      </c>
      <c r="F43" s="10" t="s">
        <v>60</v>
      </c>
      <c r="G43" s="12">
        <f t="shared" si="5"/>
        <v>3300</v>
      </c>
      <c r="H43" s="12">
        <f t="shared" si="5"/>
        <v>3300</v>
      </c>
      <c r="I43" s="12">
        <f t="shared" si="5"/>
        <v>3300</v>
      </c>
    </row>
    <row r="44" spans="1:9" ht="26.25">
      <c r="A44" s="10" t="s">
        <v>124</v>
      </c>
      <c r="B44" s="22" t="s">
        <v>61</v>
      </c>
      <c r="C44" s="20" t="s">
        <v>97</v>
      </c>
      <c r="D44" s="10" t="s">
        <v>32</v>
      </c>
      <c r="E44" s="10" t="s">
        <v>111</v>
      </c>
      <c r="F44" s="10" t="s">
        <v>62</v>
      </c>
      <c r="G44" s="12">
        <v>3300</v>
      </c>
      <c r="H44" s="12">
        <v>3300</v>
      </c>
      <c r="I44" s="12">
        <v>3300</v>
      </c>
    </row>
    <row r="45" spans="1:9" ht="15">
      <c r="A45" s="25" t="s">
        <v>125</v>
      </c>
      <c r="B45" s="26" t="s">
        <v>167</v>
      </c>
      <c r="C45" s="27" t="s">
        <v>97</v>
      </c>
      <c r="D45" s="25" t="s">
        <v>34</v>
      </c>
      <c r="E45" s="25"/>
      <c r="F45" s="25"/>
      <c r="G45" s="28">
        <f aca="true" t="shared" si="6" ref="G45:I49">G46</f>
        <v>108277</v>
      </c>
      <c r="H45" s="28">
        <f t="shared" si="6"/>
        <v>113020</v>
      </c>
      <c r="I45" s="28">
        <f t="shared" si="6"/>
        <v>117170</v>
      </c>
    </row>
    <row r="46" spans="1:9" ht="15">
      <c r="A46" s="25" t="s">
        <v>126</v>
      </c>
      <c r="B46" s="26" t="s">
        <v>6</v>
      </c>
      <c r="C46" s="27" t="s">
        <v>97</v>
      </c>
      <c r="D46" s="25" t="s">
        <v>35</v>
      </c>
      <c r="E46" s="25"/>
      <c r="F46" s="25"/>
      <c r="G46" s="28">
        <f t="shared" si="6"/>
        <v>108277</v>
      </c>
      <c r="H46" s="28">
        <f t="shared" si="6"/>
        <v>113020</v>
      </c>
      <c r="I46" s="28">
        <f t="shared" si="6"/>
        <v>117170</v>
      </c>
    </row>
    <row r="47" spans="1:9" ht="26.25">
      <c r="A47" s="10" t="s">
        <v>127</v>
      </c>
      <c r="B47" s="22" t="s">
        <v>9</v>
      </c>
      <c r="C47" s="20" t="s">
        <v>97</v>
      </c>
      <c r="D47" s="10" t="s">
        <v>35</v>
      </c>
      <c r="E47" s="10" t="s">
        <v>99</v>
      </c>
      <c r="F47" s="10"/>
      <c r="G47" s="12">
        <f t="shared" si="6"/>
        <v>108277</v>
      </c>
      <c r="H47" s="12">
        <f t="shared" si="6"/>
        <v>113020</v>
      </c>
      <c r="I47" s="12">
        <f t="shared" si="6"/>
        <v>117170</v>
      </c>
    </row>
    <row r="48" spans="1:9" ht="26.25">
      <c r="A48" s="10" t="s">
        <v>128</v>
      </c>
      <c r="B48" s="22" t="s">
        <v>173</v>
      </c>
      <c r="C48" s="20" t="s">
        <v>97</v>
      </c>
      <c r="D48" s="10" t="s">
        <v>35</v>
      </c>
      <c r="E48" s="10" t="s">
        <v>112</v>
      </c>
      <c r="F48" s="10"/>
      <c r="G48" s="12">
        <f>G49+G51</f>
        <v>108277</v>
      </c>
      <c r="H48" s="12">
        <f>H49+H51</f>
        <v>113020</v>
      </c>
      <c r="I48" s="12">
        <f>I49+I51</f>
        <v>117170</v>
      </c>
    </row>
    <row r="49" spans="1:9" ht="66">
      <c r="A49" s="10" t="s">
        <v>25</v>
      </c>
      <c r="B49" s="22" t="s">
        <v>55</v>
      </c>
      <c r="C49" s="20" t="s">
        <v>97</v>
      </c>
      <c r="D49" s="10" t="s">
        <v>35</v>
      </c>
      <c r="E49" s="10" t="s">
        <v>112</v>
      </c>
      <c r="F49" s="10" t="s">
        <v>56</v>
      </c>
      <c r="G49" s="12">
        <f t="shared" si="6"/>
        <v>81825</v>
      </c>
      <c r="H49" s="12">
        <f t="shared" si="6"/>
        <v>81825</v>
      </c>
      <c r="I49" s="12">
        <f t="shared" si="6"/>
        <v>82000</v>
      </c>
    </row>
    <row r="50" spans="1:9" ht="26.25">
      <c r="A50" s="10" t="s">
        <v>129</v>
      </c>
      <c r="B50" s="22" t="s">
        <v>57</v>
      </c>
      <c r="C50" s="20" t="s">
        <v>97</v>
      </c>
      <c r="D50" s="10" t="s">
        <v>35</v>
      </c>
      <c r="E50" s="10" t="s">
        <v>112</v>
      </c>
      <c r="F50" s="10" t="s">
        <v>58</v>
      </c>
      <c r="G50" s="12">
        <v>81825</v>
      </c>
      <c r="H50" s="12">
        <v>81825</v>
      </c>
      <c r="I50" s="12">
        <v>82000</v>
      </c>
    </row>
    <row r="51" spans="1:9" ht="26.25">
      <c r="A51" s="10" t="s">
        <v>130</v>
      </c>
      <c r="B51" s="22" t="s">
        <v>237</v>
      </c>
      <c r="C51" s="20" t="s">
        <v>97</v>
      </c>
      <c r="D51" s="10" t="s">
        <v>35</v>
      </c>
      <c r="E51" s="10" t="s">
        <v>112</v>
      </c>
      <c r="F51" s="10" t="s">
        <v>60</v>
      </c>
      <c r="G51" s="12">
        <f>G52</f>
        <v>26452</v>
      </c>
      <c r="H51" s="12">
        <f>H52</f>
        <v>31195</v>
      </c>
      <c r="I51" s="12">
        <f>I52</f>
        <v>35170</v>
      </c>
    </row>
    <row r="52" spans="1:9" ht="26.25">
      <c r="A52" s="10" t="s">
        <v>41</v>
      </c>
      <c r="B52" s="22" t="s">
        <v>61</v>
      </c>
      <c r="C52" s="20" t="s">
        <v>97</v>
      </c>
      <c r="D52" s="10" t="s">
        <v>35</v>
      </c>
      <c r="E52" s="10" t="s">
        <v>112</v>
      </c>
      <c r="F52" s="10" t="s">
        <v>62</v>
      </c>
      <c r="G52" s="12">
        <v>26452</v>
      </c>
      <c r="H52" s="12">
        <v>31195</v>
      </c>
      <c r="I52" s="12">
        <v>35170</v>
      </c>
    </row>
    <row r="53" spans="1:9" ht="15">
      <c r="A53" s="25" t="s">
        <v>131</v>
      </c>
      <c r="B53" s="26" t="s">
        <v>201</v>
      </c>
      <c r="C53" s="27" t="s">
        <v>97</v>
      </c>
      <c r="D53" s="25" t="s">
        <v>197</v>
      </c>
      <c r="E53" s="25"/>
      <c r="F53" s="25"/>
      <c r="G53" s="28">
        <f>G54</f>
        <v>50161</v>
      </c>
      <c r="H53" s="28">
        <f>H54</f>
        <v>50161</v>
      </c>
      <c r="I53" s="28">
        <f>I54</f>
        <v>50161</v>
      </c>
    </row>
    <row r="54" spans="1:9" ht="15">
      <c r="A54" s="25" t="s">
        <v>132</v>
      </c>
      <c r="B54" s="29" t="s">
        <v>199</v>
      </c>
      <c r="C54" s="27" t="s">
        <v>97</v>
      </c>
      <c r="D54" s="25" t="s">
        <v>200</v>
      </c>
      <c r="E54" s="25"/>
      <c r="F54" s="25"/>
      <c r="G54" s="28">
        <f aca="true" t="shared" si="7" ref="G54:I57">G55</f>
        <v>50161</v>
      </c>
      <c r="H54" s="28">
        <f t="shared" si="7"/>
        <v>50161</v>
      </c>
      <c r="I54" s="28">
        <f t="shared" si="7"/>
        <v>50161</v>
      </c>
    </row>
    <row r="55" spans="1:9" ht="26.25">
      <c r="A55" s="10" t="s">
        <v>36</v>
      </c>
      <c r="B55" s="22" t="s">
        <v>93</v>
      </c>
      <c r="C55" s="20" t="s">
        <v>97</v>
      </c>
      <c r="D55" s="10" t="s">
        <v>200</v>
      </c>
      <c r="E55" s="10" t="s">
        <v>99</v>
      </c>
      <c r="F55" s="10"/>
      <c r="G55" s="12">
        <f t="shared" si="7"/>
        <v>50161</v>
      </c>
      <c r="H55" s="12">
        <f t="shared" si="7"/>
        <v>50161</v>
      </c>
      <c r="I55" s="12">
        <f t="shared" si="7"/>
        <v>50161</v>
      </c>
    </row>
    <row r="56" spans="1:9" ht="26.25">
      <c r="A56" s="10" t="s">
        <v>133</v>
      </c>
      <c r="B56" s="22" t="s">
        <v>91</v>
      </c>
      <c r="C56" s="20" t="s">
        <v>97</v>
      </c>
      <c r="D56" s="10" t="s">
        <v>200</v>
      </c>
      <c r="E56" s="10" t="s">
        <v>202</v>
      </c>
      <c r="F56" s="10"/>
      <c r="G56" s="12">
        <f t="shared" si="7"/>
        <v>50161</v>
      </c>
      <c r="H56" s="12">
        <f t="shared" si="7"/>
        <v>50161</v>
      </c>
      <c r="I56" s="12">
        <f t="shared" si="7"/>
        <v>50161</v>
      </c>
    </row>
    <row r="57" spans="1:9" ht="15">
      <c r="A57" s="10" t="s">
        <v>42</v>
      </c>
      <c r="B57" s="22" t="s">
        <v>4</v>
      </c>
      <c r="C57" s="20" t="s">
        <v>97</v>
      </c>
      <c r="D57" s="10" t="s">
        <v>200</v>
      </c>
      <c r="E57" s="10" t="s">
        <v>202</v>
      </c>
      <c r="F57" s="10" t="s">
        <v>5</v>
      </c>
      <c r="G57" s="12">
        <f t="shared" si="7"/>
        <v>50161</v>
      </c>
      <c r="H57" s="12">
        <f t="shared" si="7"/>
        <v>50161</v>
      </c>
      <c r="I57" s="12">
        <f t="shared" si="7"/>
        <v>50161</v>
      </c>
    </row>
    <row r="58" spans="1:9" ht="15">
      <c r="A58" s="10" t="s">
        <v>43</v>
      </c>
      <c r="B58" s="22" t="s">
        <v>17</v>
      </c>
      <c r="C58" s="20" t="s">
        <v>97</v>
      </c>
      <c r="D58" s="10" t="s">
        <v>200</v>
      </c>
      <c r="E58" s="10" t="s">
        <v>202</v>
      </c>
      <c r="F58" s="10" t="s">
        <v>16</v>
      </c>
      <c r="G58" s="12">
        <v>50161</v>
      </c>
      <c r="H58" s="12">
        <v>50161</v>
      </c>
      <c r="I58" s="12">
        <v>50161</v>
      </c>
    </row>
    <row r="59" spans="1:9" ht="26.25">
      <c r="A59" s="25" t="s">
        <v>134</v>
      </c>
      <c r="B59" s="26" t="s">
        <v>20</v>
      </c>
      <c r="C59" s="27" t="s">
        <v>97</v>
      </c>
      <c r="D59" s="25" t="s">
        <v>37</v>
      </c>
      <c r="E59" s="25"/>
      <c r="F59" s="25"/>
      <c r="G59" s="28">
        <f aca="true" t="shared" si="8" ref="G59:I63">G60</f>
        <v>206500</v>
      </c>
      <c r="H59" s="28">
        <f t="shared" si="8"/>
        <v>165900</v>
      </c>
      <c r="I59" s="28">
        <f t="shared" si="8"/>
        <v>172700</v>
      </c>
    </row>
    <row r="60" spans="1:9" ht="39">
      <c r="A60" s="25" t="s">
        <v>135</v>
      </c>
      <c r="B60" s="26" t="s">
        <v>203</v>
      </c>
      <c r="C60" s="27" t="s">
        <v>97</v>
      </c>
      <c r="D60" s="25" t="s">
        <v>181</v>
      </c>
      <c r="E60" s="25"/>
      <c r="F60" s="25"/>
      <c r="G60" s="28">
        <f>G61+G66</f>
        <v>206500</v>
      </c>
      <c r="H60" s="28">
        <f>H61+H66</f>
        <v>165900</v>
      </c>
      <c r="I60" s="28">
        <f>I61+I66</f>
        <v>172700</v>
      </c>
    </row>
    <row r="61" spans="1:9" ht="39">
      <c r="A61" s="10" t="s">
        <v>136</v>
      </c>
      <c r="B61" s="24" t="s">
        <v>163</v>
      </c>
      <c r="C61" s="20" t="s">
        <v>97</v>
      </c>
      <c r="D61" s="10" t="s">
        <v>181</v>
      </c>
      <c r="E61" s="10" t="s">
        <v>102</v>
      </c>
      <c r="F61" s="10"/>
      <c r="G61" s="12">
        <f t="shared" si="8"/>
        <v>105500</v>
      </c>
      <c r="H61" s="12">
        <f t="shared" si="8"/>
        <v>64900</v>
      </c>
      <c r="I61" s="12">
        <f t="shared" si="8"/>
        <v>71700</v>
      </c>
    </row>
    <row r="62" spans="1:9" ht="39">
      <c r="A62" s="10" t="s">
        <v>44</v>
      </c>
      <c r="B62" s="24" t="s">
        <v>182</v>
      </c>
      <c r="C62" s="20" t="s">
        <v>97</v>
      </c>
      <c r="D62" s="10" t="s">
        <v>181</v>
      </c>
      <c r="E62" s="10" t="s">
        <v>188</v>
      </c>
      <c r="F62" s="10"/>
      <c r="G62" s="12">
        <f t="shared" si="8"/>
        <v>105500</v>
      </c>
      <c r="H62" s="12">
        <f t="shared" si="8"/>
        <v>64900</v>
      </c>
      <c r="I62" s="12">
        <f t="shared" si="8"/>
        <v>71700</v>
      </c>
    </row>
    <row r="63" spans="1:9" ht="18" customHeight="1">
      <c r="A63" s="10" t="s">
        <v>137</v>
      </c>
      <c r="B63" s="22" t="s">
        <v>239</v>
      </c>
      <c r="C63" s="20" t="s">
        <v>97</v>
      </c>
      <c r="D63" s="10" t="s">
        <v>181</v>
      </c>
      <c r="E63" s="10" t="s">
        <v>187</v>
      </c>
      <c r="F63" s="10"/>
      <c r="G63" s="12">
        <f>G64</f>
        <v>105500</v>
      </c>
      <c r="H63" s="12">
        <f t="shared" si="8"/>
        <v>64900</v>
      </c>
      <c r="I63" s="12">
        <f t="shared" si="8"/>
        <v>71700</v>
      </c>
    </row>
    <row r="64" spans="1:9" ht="26.25">
      <c r="A64" s="10" t="s">
        <v>138</v>
      </c>
      <c r="B64" s="22" t="s">
        <v>237</v>
      </c>
      <c r="C64" s="20" t="s">
        <v>97</v>
      </c>
      <c r="D64" s="10" t="s">
        <v>181</v>
      </c>
      <c r="E64" s="10" t="s">
        <v>187</v>
      </c>
      <c r="F64" s="10" t="s">
        <v>60</v>
      </c>
      <c r="G64" s="12">
        <f>G65</f>
        <v>105500</v>
      </c>
      <c r="H64" s="12">
        <f>H65</f>
        <v>64900</v>
      </c>
      <c r="I64" s="12">
        <f>I65</f>
        <v>71700</v>
      </c>
    </row>
    <row r="65" spans="1:9" ht="26.25">
      <c r="A65" s="10" t="s">
        <v>139</v>
      </c>
      <c r="B65" s="22" t="s">
        <v>61</v>
      </c>
      <c r="C65" s="20" t="s">
        <v>97</v>
      </c>
      <c r="D65" s="10" t="s">
        <v>181</v>
      </c>
      <c r="E65" s="10" t="s">
        <v>187</v>
      </c>
      <c r="F65" s="10" t="s">
        <v>62</v>
      </c>
      <c r="G65" s="12">
        <v>105500</v>
      </c>
      <c r="H65" s="12">
        <v>64900</v>
      </c>
      <c r="I65" s="12">
        <v>71700</v>
      </c>
    </row>
    <row r="66" spans="1:9" ht="32.25" customHeight="1">
      <c r="A66" s="10" t="s">
        <v>140</v>
      </c>
      <c r="B66" s="22" t="s">
        <v>183</v>
      </c>
      <c r="C66" s="20" t="s">
        <v>97</v>
      </c>
      <c r="D66" s="10" t="s">
        <v>181</v>
      </c>
      <c r="E66" s="10" t="s">
        <v>213</v>
      </c>
      <c r="F66" s="10"/>
      <c r="G66" s="12">
        <f aca="true" t="shared" si="9" ref="G66:I67">G67</f>
        <v>101000</v>
      </c>
      <c r="H66" s="12">
        <f t="shared" si="9"/>
        <v>101000</v>
      </c>
      <c r="I66" s="12">
        <f t="shared" si="9"/>
        <v>101000</v>
      </c>
    </row>
    <row r="67" spans="1:9" ht="26.25">
      <c r="A67" s="10" t="s">
        <v>141</v>
      </c>
      <c r="B67" s="22" t="s">
        <v>237</v>
      </c>
      <c r="C67" s="20" t="s">
        <v>97</v>
      </c>
      <c r="D67" s="10" t="s">
        <v>181</v>
      </c>
      <c r="E67" s="10" t="s">
        <v>213</v>
      </c>
      <c r="F67" s="10" t="s">
        <v>60</v>
      </c>
      <c r="G67" s="12">
        <f t="shared" si="9"/>
        <v>101000</v>
      </c>
      <c r="H67" s="12">
        <f t="shared" si="9"/>
        <v>101000</v>
      </c>
      <c r="I67" s="12">
        <f t="shared" si="9"/>
        <v>101000</v>
      </c>
    </row>
    <row r="68" spans="1:9" ht="26.25">
      <c r="A68" s="10" t="s">
        <v>142</v>
      </c>
      <c r="B68" s="22" t="s">
        <v>61</v>
      </c>
      <c r="C68" s="20" t="s">
        <v>97</v>
      </c>
      <c r="D68" s="10" t="s">
        <v>181</v>
      </c>
      <c r="E68" s="10" t="s">
        <v>213</v>
      </c>
      <c r="F68" s="10" t="s">
        <v>62</v>
      </c>
      <c r="G68" s="12">
        <v>101000</v>
      </c>
      <c r="H68" s="12">
        <v>101000</v>
      </c>
      <c r="I68" s="12">
        <v>101000</v>
      </c>
    </row>
    <row r="69" spans="1:9" ht="15">
      <c r="A69" s="25" t="s">
        <v>143</v>
      </c>
      <c r="B69" s="26" t="s">
        <v>168</v>
      </c>
      <c r="C69" s="27" t="s">
        <v>97</v>
      </c>
      <c r="D69" s="25" t="s">
        <v>69</v>
      </c>
      <c r="E69" s="25"/>
      <c r="F69" s="25"/>
      <c r="G69" s="28">
        <f aca="true" t="shared" si="10" ref="G69:I74">G70</f>
        <v>392926.68</v>
      </c>
      <c r="H69" s="28">
        <f t="shared" si="10"/>
        <v>360900</v>
      </c>
      <c r="I69" s="28">
        <f t="shared" si="10"/>
        <v>373300</v>
      </c>
    </row>
    <row r="70" spans="1:9" ht="15">
      <c r="A70" s="25" t="s">
        <v>144</v>
      </c>
      <c r="B70" s="26" t="s">
        <v>13</v>
      </c>
      <c r="C70" s="27" t="s">
        <v>97</v>
      </c>
      <c r="D70" s="25" t="s">
        <v>8</v>
      </c>
      <c r="E70" s="25"/>
      <c r="F70" s="25"/>
      <c r="G70" s="28">
        <f t="shared" si="10"/>
        <v>392926.68</v>
      </c>
      <c r="H70" s="28">
        <f t="shared" si="10"/>
        <v>360900</v>
      </c>
      <c r="I70" s="28">
        <f t="shared" si="10"/>
        <v>373300</v>
      </c>
    </row>
    <row r="71" spans="1:9" ht="39">
      <c r="A71" s="10" t="s">
        <v>145</v>
      </c>
      <c r="B71" s="24" t="s">
        <v>161</v>
      </c>
      <c r="C71" s="20" t="s">
        <v>97</v>
      </c>
      <c r="D71" s="10" t="s">
        <v>8</v>
      </c>
      <c r="E71" s="10" t="s">
        <v>102</v>
      </c>
      <c r="F71" s="10"/>
      <c r="G71" s="12">
        <f>G72</f>
        <v>392926.68</v>
      </c>
      <c r="H71" s="12">
        <f t="shared" si="10"/>
        <v>360900</v>
      </c>
      <c r="I71" s="12">
        <f t="shared" si="10"/>
        <v>373300</v>
      </c>
    </row>
    <row r="72" spans="1:9" ht="39">
      <c r="A72" s="10" t="s">
        <v>146</v>
      </c>
      <c r="B72" s="22" t="s">
        <v>12</v>
      </c>
      <c r="C72" s="20" t="s">
        <v>97</v>
      </c>
      <c r="D72" s="10" t="s">
        <v>8</v>
      </c>
      <c r="E72" s="10" t="s">
        <v>103</v>
      </c>
      <c r="F72" s="10"/>
      <c r="G72" s="12">
        <f>G73+G76</f>
        <v>392926.68</v>
      </c>
      <c r="H72" s="12">
        <f>H73+H76</f>
        <v>360900</v>
      </c>
      <c r="I72" s="12">
        <f>I73+I76</f>
        <v>373300</v>
      </c>
    </row>
    <row r="73" spans="1:9" ht="26.25">
      <c r="A73" s="10" t="s">
        <v>147</v>
      </c>
      <c r="B73" s="22" t="s">
        <v>165</v>
      </c>
      <c r="C73" s="20" t="s">
        <v>97</v>
      </c>
      <c r="D73" s="10" t="s">
        <v>8</v>
      </c>
      <c r="E73" s="10" t="s">
        <v>104</v>
      </c>
      <c r="F73" s="10"/>
      <c r="G73" s="12">
        <f t="shared" si="10"/>
        <v>244026.68</v>
      </c>
      <c r="H73" s="12">
        <f t="shared" si="10"/>
        <v>212000</v>
      </c>
      <c r="I73" s="12">
        <f t="shared" si="10"/>
        <v>224400</v>
      </c>
    </row>
    <row r="74" spans="1:9" ht="26.25">
      <c r="A74" s="10" t="s">
        <v>148</v>
      </c>
      <c r="B74" s="22" t="s">
        <v>237</v>
      </c>
      <c r="C74" s="20" t="s">
        <v>97</v>
      </c>
      <c r="D74" s="10" t="s">
        <v>8</v>
      </c>
      <c r="E74" s="10" t="s">
        <v>104</v>
      </c>
      <c r="F74" s="10" t="s">
        <v>60</v>
      </c>
      <c r="G74" s="12">
        <f t="shared" si="10"/>
        <v>244026.68</v>
      </c>
      <c r="H74" s="12">
        <f t="shared" si="10"/>
        <v>212000</v>
      </c>
      <c r="I74" s="12">
        <f t="shared" si="10"/>
        <v>224400</v>
      </c>
    </row>
    <row r="75" spans="1:9" ht="26.25">
      <c r="A75" s="10" t="s">
        <v>149</v>
      </c>
      <c r="B75" s="22" t="s">
        <v>61</v>
      </c>
      <c r="C75" s="20" t="s">
        <v>97</v>
      </c>
      <c r="D75" s="10" t="s">
        <v>8</v>
      </c>
      <c r="E75" s="10" t="s">
        <v>104</v>
      </c>
      <c r="F75" s="10" t="s">
        <v>62</v>
      </c>
      <c r="G75" s="12">
        <v>244026.68</v>
      </c>
      <c r="H75" s="12">
        <v>212000</v>
      </c>
      <c r="I75" s="12">
        <v>224400</v>
      </c>
    </row>
    <row r="76" spans="1:9" ht="39">
      <c r="A76" s="10" t="s">
        <v>150</v>
      </c>
      <c r="B76" s="22" t="s">
        <v>161</v>
      </c>
      <c r="C76" s="20" t="s">
        <v>97</v>
      </c>
      <c r="D76" s="10" t="s">
        <v>8</v>
      </c>
      <c r="E76" s="10" t="s">
        <v>221</v>
      </c>
      <c r="F76" s="10"/>
      <c r="G76" s="12">
        <f aca="true" t="shared" si="11" ref="G76:I77">G77</f>
        <v>148900</v>
      </c>
      <c r="H76" s="12">
        <f t="shared" si="11"/>
        <v>148900</v>
      </c>
      <c r="I76" s="12">
        <f t="shared" si="11"/>
        <v>148900</v>
      </c>
    </row>
    <row r="77" spans="1:9" ht="26.25">
      <c r="A77" s="10" t="s">
        <v>151</v>
      </c>
      <c r="B77" s="22" t="s">
        <v>59</v>
      </c>
      <c r="C77" s="20" t="s">
        <v>97</v>
      </c>
      <c r="D77" s="10" t="s">
        <v>8</v>
      </c>
      <c r="E77" s="10" t="s">
        <v>221</v>
      </c>
      <c r="F77" s="10" t="s">
        <v>60</v>
      </c>
      <c r="G77" s="12">
        <f t="shared" si="11"/>
        <v>148900</v>
      </c>
      <c r="H77" s="12">
        <f t="shared" si="11"/>
        <v>148900</v>
      </c>
      <c r="I77" s="12">
        <f t="shared" si="11"/>
        <v>148900</v>
      </c>
    </row>
    <row r="78" spans="1:9" ht="26.25">
      <c r="A78" s="10" t="s">
        <v>152</v>
      </c>
      <c r="B78" s="22" t="s">
        <v>61</v>
      </c>
      <c r="C78" s="20" t="s">
        <v>97</v>
      </c>
      <c r="D78" s="10" t="s">
        <v>8</v>
      </c>
      <c r="E78" s="10" t="s">
        <v>221</v>
      </c>
      <c r="F78" s="10" t="s">
        <v>62</v>
      </c>
      <c r="G78" s="12">
        <v>148900</v>
      </c>
      <c r="H78" s="12">
        <v>148900</v>
      </c>
      <c r="I78" s="12">
        <v>148900</v>
      </c>
    </row>
    <row r="79" spans="1:9" ht="15">
      <c r="A79" s="25" t="s">
        <v>153</v>
      </c>
      <c r="B79" s="26" t="s">
        <v>169</v>
      </c>
      <c r="C79" s="27" t="s">
        <v>97</v>
      </c>
      <c r="D79" s="25" t="s">
        <v>90</v>
      </c>
      <c r="E79" s="25"/>
      <c r="F79" s="25"/>
      <c r="G79" s="28">
        <f>G80</f>
        <v>677508.19</v>
      </c>
      <c r="H79" s="28">
        <f>H80</f>
        <v>571100</v>
      </c>
      <c r="I79" s="28">
        <f>I80</f>
        <v>371100</v>
      </c>
    </row>
    <row r="80" spans="1:9" ht="15">
      <c r="A80" s="25" t="s">
        <v>154</v>
      </c>
      <c r="B80" s="26" t="s">
        <v>11</v>
      </c>
      <c r="C80" s="27" t="s">
        <v>97</v>
      </c>
      <c r="D80" s="25" t="s">
        <v>10</v>
      </c>
      <c r="E80" s="25"/>
      <c r="F80" s="25"/>
      <c r="G80" s="28">
        <f aca="true" t="shared" si="12" ref="G80:I81">G81</f>
        <v>677508.19</v>
      </c>
      <c r="H80" s="28">
        <f t="shared" si="12"/>
        <v>571100</v>
      </c>
      <c r="I80" s="28">
        <f t="shared" si="12"/>
        <v>371100</v>
      </c>
    </row>
    <row r="81" spans="1:9" ht="39">
      <c r="A81" s="10" t="s">
        <v>155</v>
      </c>
      <c r="B81" s="24" t="s">
        <v>161</v>
      </c>
      <c r="C81" s="20" t="s">
        <v>97</v>
      </c>
      <c r="D81" s="10" t="s">
        <v>10</v>
      </c>
      <c r="E81" s="10" t="s">
        <v>102</v>
      </c>
      <c r="F81" s="10"/>
      <c r="G81" s="12">
        <f>G82</f>
        <v>677508.19</v>
      </c>
      <c r="H81" s="12">
        <f t="shared" si="12"/>
        <v>571100</v>
      </c>
      <c r="I81" s="12">
        <f t="shared" si="12"/>
        <v>371100</v>
      </c>
    </row>
    <row r="82" spans="1:9" ht="42">
      <c r="A82" s="10" t="s">
        <v>156</v>
      </c>
      <c r="B82" s="98" t="s">
        <v>14</v>
      </c>
      <c r="C82" s="20" t="s">
        <v>97</v>
      </c>
      <c r="D82" s="10" t="s">
        <v>10</v>
      </c>
      <c r="E82" s="10" t="s">
        <v>105</v>
      </c>
      <c r="F82" s="10"/>
      <c r="G82" s="12">
        <f>G83+G86+G89+G92+G95</f>
        <v>677508.19</v>
      </c>
      <c r="H82" s="12">
        <f>H83+H86+H89+H92+H95</f>
        <v>571100</v>
      </c>
      <c r="I82" s="12">
        <f>I83+I86+I89+I92+I95</f>
        <v>371100</v>
      </c>
    </row>
    <row r="83" spans="1:9" ht="15">
      <c r="A83" s="10" t="s">
        <v>157</v>
      </c>
      <c r="B83" s="99" t="s">
        <v>171</v>
      </c>
      <c r="C83" s="20" t="s">
        <v>97</v>
      </c>
      <c r="D83" s="10" t="s">
        <v>10</v>
      </c>
      <c r="E83" s="20" t="s">
        <v>108</v>
      </c>
      <c r="F83" s="10"/>
      <c r="G83" s="12">
        <f aca="true" t="shared" si="13" ref="G83:I84">G84</f>
        <v>350000</v>
      </c>
      <c r="H83" s="12">
        <f t="shared" si="13"/>
        <v>350000</v>
      </c>
      <c r="I83" s="12">
        <f t="shared" si="13"/>
        <v>331100</v>
      </c>
    </row>
    <row r="84" spans="1:9" ht="26.25">
      <c r="A84" s="10" t="s">
        <v>158</v>
      </c>
      <c r="B84" s="22" t="s">
        <v>237</v>
      </c>
      <c r="C84" s="20" t="s">
        <v>97</v>
      </c>
      <c r="D84" s="10" t="s">
        <v>10</v>
      </c>
      <c r="E84" s="20" t="s">
        <v>108</v>
      </c>
      <c r="F84" s="10" t="s">
        <v>60</v>
      </c>
      <c r="G84" s="12">
        <f t="shared" si="13"/>
        <v>350000</v>
      </c>
      <c r="H84" s="12">
        <f t="shared" si="13"/>
        <v>350000</v>
      </c>
      <c r="I84" s="12">
        <f t="shared" si="13"/>
        <v>331100</v>
      </c>
    </row>
    <row r="85" spans="1:9" ht="26.25">
      <c r="A85" s="10" t="s">
        <v>159</v>
      </c>
      <c r="B85" s="22" t="s">
        <v>61</v>
      </c>
      <c r="C85" s="20" t="s">
        <v>97</v>
      </c>
      <c r="D85" s="10" t="s">
        <v>10</v>
      </c>
      <c r="E85" s="20" t="s">
        <v>108</v>
      </c>
      <c r="F85" s="10" t="s">
        <v>62</v>
      </c>
      <c r="G85" s="12">
        <v>350000</v>
      </c>
      <c r="H85" s="12">
        <v>350000</v>
      </c>
      <c r="I85" s="12">
        <v>331100</v>
      </c>
    </row>
    <row r="86" spans="1:9" ht="15">
      <c r="A86" s="10" t="s">
        <v>160</v>
      </c>
      <c r="B86" s="99" t="s">
        <v>170</v>
      </c>
      <c r="C86" s="20" t="s">
        <v>97</v>
      </c>
      <c r="D86" s="10" t="s">
        <v>10</v>
      </c>
      <c r="E86" s="20" t="s">
        <v>109</v>
      </c>
      <c r="F86" s="10"/>
      <c r="G86" s="12">
        <f aca="true" t="shared" si="14" ref="G86:I87">G87</f>
        <v>80000</v>
      </c>
      <c r="H86" s="12">
        <f t="shared" si="14"/>
        <v>40000</v>
      </c>
      <c r="I86" s="12">
        <f t="shared" si="14"/>
        <v>40000</v>
      </c>
    </row>
    <row r="87" spans="1:9" ht="26.25">
      <c r="A87" s="10" t="s">
        <v>174</v>
      </c>
      <c r="B87" s="22" t="s">
        <v>237</v>
      </c>
      <c r="C87" s="20" t="s">
        <v>97</v>
      </c>
      <c r="D87" s="10" t="s">
        <v>10</v>
      </c>
      <c r="E87" s="20" t="s">
        <v>109</v>
      </c>
      <c r="F87" s="10" t="s">
        <v>60</v>
      </c>
      <c r="G87" s="12">
        <f t="shared" si="14"/>
        <v>80000</v>
      </c>
      <c r="H87" s="12">
        <f t="shared" si="14"/>
        <v>40000</v>
      </c>
      <c r="I87" s="12">
        <f t="shared" si="14"/>
        <v>40000</v>
      </c>
    </row>
    <row r="88" spans="1:9" ht="26.25">
      <c r="A88" s="10" t="s">
        <v>175</v>
      </c>
      <c r="B88" s="22" t="s">
        <v>61</v>
      </c>
      <c r="C88" s="20" t="s">
        <v>97</v>
      </c>
      <c r="D88" s="10" t="s">
        <v>10</v>
      </c>
      <c r="E88" s="20" t="s">
        <v>109</v>
      </c>
      <c r="F88" s="10" t="s">
        <v>62</v>
      </c>
      <c r="G88" s="12">
        <v>80000</v>
      </c>
      <c r="H88" s="12">
        <v>40000</v>
      </c>
      <c r="I88" s="12">
        <v>40000</v>
      </c>
    </row>
    <row r="89" spans="1:9" ht="15">
      <c r="A89" s="10" t="s">
        <v>176</v>
      </c>
      <c r="B89" s="99" t="s">
        <v>172</v>
      </c>
      <c r="C89" s="20" t="s">
        <v>97</v>
      </c>
      <c r="D89" s="10" t="s">
        <v>10</v>
      </c>
      <c r="E89" s="20" t="s">
        <v>110</v>
      </c>
      <c r="F89" s="10"/>
      <c r="G89" s="12">
        <f aca="true" t="shared" si="15" ref="G89:I96">G90</f>
        <v>247508.19</v>
      </c>
      <c r="H89" s="12">
        <f t="shared" si="15"/>
        <v>181100</v>
      </c>
      <c r="I89" s="12">
        <f t="shared" si="15"/>
        <v>0</v>
      </c>
    </row>
    <row r="90" spans="1:9" ht="26.25">
      <c r="A90" s="10" t="s">
        <v>189</v>
      </c>
      <c r="B90" s="22" t="s">
        <v>237</v>
      </c>
      <c r="C90" s="20" t="s">
        <v>97</v>
      </c>
      <c r="D90" s="10" t="s">
        <v>10</v>
      </c>
      <c r="E90" s="20" t="s">
        <v>110</v>
      </c>
      <c r="F90" s="10" t="s">
        <v>60</v>
      </c>
      <c r="G90" s="12">
        <f t="shared" si="15"/>
        <v>247508.19</v>
      </c>
      <c r="H90" s="12">
        <f t="shared" si="15"/>
        <v>181100</v>
      </c>
      <c r="I90" s="12">
        <f t="shared" si="15"/>
        <v>0</v>
      </c>
    </row>
    <row r="91" spans="1:9" ht="26.25">
      <c r="A91" s="10" t="s">
        <v>190</v>
      </c>
      <c r="B91" s="22" t="s">
        <v>61</v>
      </c>
      <c r="C91" s="20" t="s">
        <v>97</v>
      </c>
      <c r="D91" s="10" t="s">
        <v>10</v>
      </c>
      <c r="E91" s="20" t="s">
        <v>110</v>
      </c>
      <c r="F91" s="10" t="s">
        <v>62</v>
      </c>
      <c r="G91" s="12">
        <v>247508.19</v>
      </c>
      <c r="H91" s="12">
        <f>330000-148900</f>
        <v>181100</v>
      </c>
      <c r="I91" s="12">
        <v>0</v>
      </c>
    </row>
    <row r="92" spans="1:9" ht="27" hidden="1">
      <c r="A92" s="10" t="s">
        <v>204</v>
      </c>
      <c r="B92" s="99" t="s">
        <v>218</v>
      </c>
      <c r="C92" s="20" t="s">
        <v>97</v>
      </c>
      <c r="D92" s="10" t="s">
        <v>10</v>
      </c>
      <c r="E92" s="20" t="s">
        <v>214</v>
      </c>
      <c r="F92" s="10"/>
      <c r="G92" s="12">
        <f t="shared" si="15"/>
        <v>0</v>
      </c>
      <c r="H92" s="12">
        <f t="shared" si="15"/>
        <v>0</v>
      </c>
      <c r="I92" s="12">
        <f t="shared" si="15"/>
        <v>0</v>
      </c>
    </row>
    <row r="93" spans="1:9" ht="26.25" hidden="1">
      <c r="A93" s="10" t="s">
        <v>205</v>
      </c>
      <c r="B93" s="22" t="s">
        <v>59</v>
      </c>
      <c r="C93" s="20" t="s">
        <v>97</v>
      </c>
      <c r="D93" s="10" t="s">
        <v>10</v>
      </c>
      <c r="E93" s="20" t="s">
        <v>215</v>
      </c>
      <c r="F93" s="10" t="s">
        <v>60</v>
      </c>
      <c r="G93" s="12">
        <f t="shared" si="15"/>
        <v>0</v>
      </c>
      <c r="H93" s="12">
        <f t="shared" si="15"/>
        <v>0</v>
      </c>
      <c r="I93" s="12">
        <f t="shared" si="15"/>
        <v>0</v>
      </c>
    </row>
    <row r="94" spans="1:9" ht="26.25" hidden="1">
      <c r="A94" s="10" t="s">
        <v>206</v>
      </c>
      <c r="B94" s="22" t="s">
        <v>61</v>
      </c>
      <c r="C94" s="20" t="s">
        <v>97</v>
      </c>
      <c r="D94" s="10" t="s">
        <v>10</v>
      </c>
      <c r="E94" s="20" t="s">
        <v>215</v>
      </c>
      <c r="F94" s="10" t="s">
        <v>62</v>
      </c>
      <c r="G94" s="12">
        <v>0</v>
      </c>
      <c r="H94" s="12">
        <v>0</v>
      </c>
      <c r="I94" s="12">
        <v>0</v>
      </c>
    </row>
    <row r="95" spans="1:9" ht="15" hidden="1">
      <c r="A95" s="10" t="s">
        <v>207</v>
      </c>
      <c r="B95" s="99" t="s">
        <v>219</v>
      </c>
      <c r="C95" s="20" t="s">
        <v>97</v>
      </c>
      <c r="D95" s="10" t="s">
        <v>10</v>
      </c>
      <c r="E95" s="20" t="s">
        <v>216</v>
      </c>
      <c r="F95" s="10"/>
      <c r="G95" s="12">
        <f t="shared" si="15"/>
        <v>0</v>
      </c>
      <c r="H95" s="12">
        <f t="shared" si="15"/>
        <v>0</v>
      </c>
      <c r="I95" s="12">
        <f t="shared" si="15"/>
        <v>0</v>
      </c>
    </row>
    <row r="96" spans="1:9" ht="26.25" hidden="1">
      <c r="A96" s="10" t="s">
        <v>208</v>
      </c>
      <c r="B96" s="22" t="s">
        <v>59</v>
      </c>
      <c r="C96" s="20" t="s">
        <v>97</v>
      </c>
      <c r="D96" s="10" t="s">
        <v>10</v>
      </c>
      <c r="E96" s="20" t="s">
        <v>216</v>
      </c>
      <c r="F96" s="10" t="s">
        <v>60</v>
      </c>
      <c r="G96" s="12">
        <f t="shared" si="15"/>
        <v>0</v>
      </c>
      <c r="H96" s="12">
        <f t="shared" si="15"/>
        <v>0</v>
      </c>
      <c r="I96" s="12">
        <f t="shared" si="15"/>
        <v>0</v>
      </c>
    </row>
    <row r="97" spans="1:9" ht="26.25" hidden="1">
      <c r="A97" s="10" t="s">
        <v>209</v>
      </c>
      <c r="B97" s="22" t="s">
        <v>61</v>
      </c>
      <c r="C97" s="20" t="s">
        <v>97</v>
      </c>
      <c r="D97" s="10" t="s">
        <v>10</v>
      </c>
      <c r="E97" s="20" t="s">
        <v>217</v>
      </c>
      <c r="F97" s="10" t="s">
        <v>62</v>
      </c>
      <c r="G97" s="12">
        <v>0</v>
      </c>
      <c r="H97" s="12">
        <v>0</v>
      </c>
      <c r="I97" s="12">
        <v>0</v>
      </c>
    </row>
    <row r="98" spans="1:9" ht="15">
      <c r="A98" s="25" t="s">
        <v>191</v>
      </c>
      <c r="B98" s="26" t="s">
        <v>65</v>
      </c>
      <c r="C98" s="27" t="s">
        <v>97</v>
      </c>
      <c r="D98" s="25" t="s">
        <v>30</v>
      </c>
      <c r="E98" s="25"/>
      <c r="F98" s="25"/>
      <c r="G98" s="28">
        <f>G99</f>
        <v>25000</v>
      </c>
      <c r="H98" s="28">
        <f>H99</f>
        <v>25000</v>
      </c>
      <c r="I98" s="28">
        <f>I99</f>
        <v>25000</v>
      </c>
    </row>
    <row r="99" spans="1:9" ht="15">
      <c r="A99" s="25" t="s">
        <v>192</v>
      </c>
      <c r="B99" s="29" t="s">
        <v>235</v>
      </c>
      <c r="C99" s="27" t="s">
        <v>97</v>
      </c>
      <c r="D99" s="25" t="s">
        <v>236</v>
      </c>
      <c r="E99" s="25"/>
      <c r="F99" s="25"/>
      <c r="G99" s="28">
        <f aca="true" t="shared" si="16" ref="G99:I103">G100</f>
        <v>25000</v>
      </c>
      <c r="H99" s="28">
        <f t="shared" si="16"/>
        <v>25000</v>
      </c>
      <c r="I99" s="28">
        <f t="shared" si="16"/>
        <v>25000</v>
      </c>
    </row>
    <row r="100" spans="1:9" ht="39">
      <c r="A100" s="10" t="s">
        <v>193</v>
      </c>
      <c r="B100" s="22" t="s">
        <v>162</v>
      </c>
      <c r="C100" s="20" t="s">
        <v>97</v>
      </c>
      <c r="D100" s="10" t="s">
        <v>236</v>
      </c>
      <c r="E100" s="10" t="s">
        <v>102</v>
      </c>
      <c r="F100" s="10"/>
      <c r="G100" s="12">
        <f t="shared" si="16"/>
        <v>25000</v>
      </c>
      <c r="H100" s="12">
        <f t="shared" si="16"/>
        <v>25000</v>
      </c>
      <c r="I100" s="12">
        <f t="shared" si="16"/>
        <v>25000</v>
      </c>
    </row>
    <row r="101" spans="1:9" ht="26.25">
      <c r="A101" s="10" t="s">
        <v>194</v>
      </c>
      <c r="B101" s="22" t="s">
        <v>164</v>
      </c>
      <c r="C101" s="20" t="s">
        <v>97</v>
      </c>
      <c r="D101" s="10" t="s">
        <v>236</v>
      </c>
      <c r="E101" s="10" t="s">
        <v>106</v>
      </c>
      <c r="F101" s="10"/>
      <c r="G101" s="12">
        <f t="shared" si="16"/>
        <v>25000</v>
      </c>
      <c r="H101" s="12">
        <f t="shared" si="16"/>
        <v>25000</v>
      </c>
      <c r="I101" s="12">
        <f t="shared" si="16"/>
        <v>25000</v>
      </c>
    </row>
    <row r="102" spans="1:9" ht="26.25">
      <c r="A102" s="10" t="s">
        <v>233</v>
      </c>
      <c r="B102" s="22" t="s">
        <v>1</v>
      </c>
      <c r="C102" s="20" t="s">
        <v>97</v>
      </c>
      <c r="D102" s="10" t="s">
        <v>236</v>
      </c>
      <c r="E102" s="10" t="s">
        <v>107</v>
      </c>
      <c r="F102" s="10"/>
      <c r="G102" s="12">
        <f t="shared" si="16"/>
        <v>25000</v>
      </c>
      <c r="H102" s="12">
        <f t="shared" si="16"/>
        <v>25000</v>
      </c>
      <c r="I102" s="12">
        <f t="shared" si="16"/>
        <v>25000</v>
      </c>
    </row>
    <row r="103" spans="1:9" ht="26.25">
      <c r="A103" s="10" t="s">
        <v>234</v>
      </c>
      <c r="B103" s="22" t="s">
        <v>237</v>
      </c>
      <c r="C103" s="20" t="s">
        <v>97</v>
      </c>
      <c r="D103" s="10" t="s">
        <v>236</v>
      </c>
      <c r="E103" s="10" t="s">
        <v>107</v>
      </c>
      <c r="F103" s="10" t="s">
        <v>60</v>
      </c>
      <c r="G103" s="12">
        <f t="shared" si="16"/>
        <v>25000</v>
      </c>
      <c r="H103" s="12">
        <f t="shared" si="16"/>
        <v>25000</v>
      </c>
      <c r="I103" s="12">
        <f t="shared" si="16"/>
        <v>25000</v>
      </c>
    </row>
    <row r="104" spans="1:9" ht="26.25">
      <c r="A104" s="10" t="s">
        <v>204</v>
      </c>
      <c r="B104" s="22" t="s">
        <v>61</v>
      </c>
      <c r="C104" s="20" t="s">
        <v>97</v>
      </c>
      <c r="D104" s="10" t="s">
        <v>236</v>
      </c>
      <c r="E104" s="10" t="s">
        <v>107</v>
      </c>
      <c r="F104" s="10" t="s">
        <v>62</v>
      </c>
      <c r="G104" s="12">
        <v>25000</v>
      </c>
      <c r="H104" s="12">
        <v>25000</v>
      </c>
      <c r="I104" s="12">
        <v>25000</v>
      </c>
    </row>
    <row r="105" spans="1:9" ht="15">
      <c r="A105" s="25" t="s">
        <v>205</v>
      </c>
      <c r="B105" s="19" t="s">
        <v>225</v>
      </c>
      <c r="C105" s="20"/>
      <c r="D105" s="20"/>
      <c r="E105" s="20"/>
      <c r="F105" s="20"/>
      <c r="G105" s="21">
        <v>0</v>
      </c>
      <c r="H105" s="21">
        <v>130000</v>
      </c>
      <c r="I105" s="21">
        <v>255000</v>
      </c>
    </row>
    <row r="106" spans="1:9" ht="15">
      <c r="A106" s="25" t="s">
        <v>206</v>
      </c>
      <c r="B106" s="19" t="s">
        <v>18</v>
      </c>
      <c r="C106" s="20"/>
      <c r="D106" s="20"/>
      <c r="E106" s="20"/>
      <c r="F106" s="20"/>
      <c r="G106" s="21">
        <f>G17+G45+G59+G69+G79+G98+G53</f>
        <v>6062771.869999999</v>
      </c>
      <c r="H106" s="21">
        <f>H17+H45+H59+H69+H79+H98+H105+H53</f>
        <v>5243196</v>
      </c>
      <c r="I106" s="21">
        <f>I17+I45+I59+I69+I79+I98+I105+I53</f>
        <v>5198516</v>
      </c>
    </row>
    <row r="108" ht="15">
      <c r="G108" s="4"/>
    </row>
  </sheetData>
  <sheetProtection/>
  <mergeCells count="2">
    <mergeCell ref="A11:I11"/>
    <mergeCell ref="A12:I12"/>
  </mergeCells>
  <printOptions/>
  <pageMargins left="0.1968503937007874" right="0.1968503937007874" top="0" bottom="0.1968503937007874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F4" sqref="F4"/>
    </sheetView>
  </sheetViews>
  <sheetFormatPr defaultColWidth="9.125" defaultRowHeight="12.75"/>
  <cols>
    <col min="1" max="1" width="4.375" style="40" customWidth="1"/>
    <col min="2" max="2" width="58.00390625" style="41" customWidth="1"/>
    <col min="3" max="3" width="14.625" style="42" customWidth="1"/>
    <col min="4" max="4" width="9.125" style="42" customWidth="1"/>
    <col min="5" max="5" width="9.625" style="42" customWidth="1"/>
    <col min="6" max="6" width="14.375" style="32" customWidth="1"/>
    <col min="7" max="7" width="15.50390625" style="33" customWidth="1"/>
    <col min="8" max="8" width="13.50390625" style="33" customWidth="1"/>
    <col min="9" max="9" width="10.00390625" style="33" bestFit="1" customWidth="1"/>
    <col min="10" max="10" width="13.375" style="33" customWidth="1"/>
    <col min="11" max="11" width="12.375" style="33" customWidth="1"/>
    <col min="12" max="16384" width="9.125" style="33" customWidth="1"/>
  </cols>
  <sheetData>
    <row r="1" spans="4:8" ht="15">
      <c r="D1" s="43"/>
      <c r="F1" s="44"/>
      <c r="G1" s="187" t="s">
        <v>33</v>
      </c>
      <c r="H1" s="187"/>
    </row>
    <row r="2" spans="4:8" ht="15">
      <c r="D2" s="43"/>
      <c r="F2" s="45"/>
      <c r="G2" s="1" t="s">
        <v>186</v>
      </c>
      <c r="H2" s="1"/>
    </row>
    <row r="3" spans="4:8" ht="15">
      <c r="D3" s="46"/>
      <c r="F3" s="47"/>
      <c r="G3" s="1" t="s">
        <v>185</v>
      </c>
      <c r="H3" s="1"/>
    </row>
    <row r="4" spans="4:8" ht="15">
      <c r="D4" s="48"/>
      <c r="F4" s="49"/>
      <c r="G4" s="1" t="s">
        <v>245</v>
      </c>
      <c r="H4" s="1" t="s">
        <v>243</v>
      </c>
    </row>
    <row r="6" spans="4:8" ht="15">
      <c r="D6" s="43"/>
      <c r="F6" s="44"/>
      <c r="G6" s="187" t="s">
        <v>33</v>
      </c>
      <c r="H6" s="187"/>
    </row>
    <row r="7" spans="4:8" ht="15">
      <c r="D7" s="43"/>
      <c r="F7" s="188" t="s">
        <v>255</v>
      </c>
      <c r="G7" s="188"/>
      <c r="H7" s="188"/>
    </row>
    <row r="8" spans="4:8" ht="15">
      <c r="D8" s="46"/>
      <c r="F8" s="47"/>
      <c r="G8" s="1" t="s">
        <v>185</v>
      </c>
      <c r="H8" s="1"/>
    </row>
    <row r="9" spans="4:8" ht="15">
      <c r="D9" s="48"/>
      <c r="F9" s="49"/>
      <c r="G9" s="1" t="s">
        <v>251</v>
      </c>
      <c r="H9" s="1" t="s">
        <v>253</v>
      </c>
    </row>
    <row r="10" spans="4:8" ht="15">
      <c r="D10" s="48"/>
      <c r="F10" s="49"/>
      <c r="G10" s="1"/>
      <c r="H10" s="1"/>
    </row>
    <row r="11" spans="1:8" ht="51.75" customHeight="1">
      <c r="A11" s="186" t="s">
        <v>250</v>
      </c>
      <c r="B11" s="186"/>
      <c r="C11" s="186"/>
      <c r="D11" s="186"/>
      <c r="E11" s="186"/>
      <c r="F11" s="186"/>
      <c r="G11" s="186"/>
      <c r="H11" s="186"/>
    </row>
    <row r="12" spans="1:8" ht="14.25" customHeight="1">
      <c r="A12" s="185" t="s">
        <v>231</v>
      </c>
      <c r="B12" s="185"/>
      <c r="C12" s="185"/>
      <c r="D12" s="185"/>
      <c r="E12" s="185"/>
      <c r="F12" s="185"/>
      <c r="G12" s="185"/>
      <c r="H12" s="185"/>
    </row>
    <row r="13" spans="1:6" ht="12.75">
      <c r="A13" s="50"/>
      <c r="B13" s="51"/>
      <c r="C13" s="51"/>
      <c r="D13" s="51"/>
      <c r="E13" s="51"/>
      <c r="F13" s="52"/>
    </row>
    <row r="14" ht="13.5" thickBot="1">
      <c r="H14" s="53" t="s">
        <v>96</v>
      </c>
    </row>
    <row r="15" spans="1:8" ht="39.75" thickBot="1">
      <c r="A15" s="147" t="s">
        <v>70</v>
      </c>
      <c r="B15" s="63" t="s">
        <v>50</v>
      </c>
      <c r="C15" s="64" t="s">
        <v>26</v>
      </c>
      <c r="D15" s="64" t="s">
        <v>27</v>
      </c>
      <c r="E15" s="64" t="s">
        <v>52</v>
      </c>
      <c r="F15" s="65" t="s">
        <v>249</v>
      </c>
      <c r="G15" s="66" t="s">
        <v>220</v>
      </c>
      <c r="H15" s="67" t="s">
        <v>229</v>
      </c>
    </row>
    <row r="16" spans="1:8" ht="13.5" thickBot="1">
      <c r="A16" s="148" t="s">
        <v>73</v>
      </c>
      <c r="B16" s="100" t="s">
        <v>74</v>
      </c>
      <c r="C16" s="101" t="s">
        <v>75</v>
      </c>
      <c r="D16" s="102" t="s">
        <v>76</v>
      </c>
      <c r="E16" s="101" t="s">
        <v>77</v>
      </c>
      <c r="F16" s="102" t="s">
        <v>78</v>
      </c>
      <c r="G16" s="101" t="s">
        <v>79</v>
      </c>
      <c r="H16" s="103" t="s">
        <v>83</v>
      </c>
    </row>
    <row r="17" spans="1:8" ht="42" thickBot="1">
      <c r="A17" s="159" t="s">
        <v>73</v>
      </c>
      <c r="B17" s="160" t="s">
        <v>178</v>
      </c>
      <c r="C17" s="161" t="s">
        <v>102</v>
      </c>
      <c r="D17" s="161" t="s">
        <v>53</v>
      </c>
      <c r="E17" s="161" t="s">
        <v>53</v>
      </c>
      <c r="F17" s="162">
        <f>F18+F44+F55+F61</f>
        <v>1301934.8699999999</v>
      </c>
      <c r="G17" s="162">
        <f>G18+G44+G55+G61</f>
        <v>1122900</v>
      </c>
      <c r="H17" s="163">
        <f>H18+H44+H55+H61</f>
        <v>942100</v>
      </c>
    </row>
    <row r="18" spans="1:8" ht="28.5">
      <c r="A18" s="168" t="s">
        <v>74</v>
      </c>
      <c r="B18" s="107" t="s">
        <v>238</v>
      </c>
      <c r="C18" s="104" t="s">
        <v>105</v>
      </c>
      <c r="D18" s="104"/>
      <c r="E18" s="104"/>
      <c r="F18" s="108">
        <f>F19+F24+F29+F34+F39</f>
        <v>677508.19</v>
      </c>
      <c r="G18" s="108">
        <f>G19+G24+G29</f>
        <v>571100</v>
      </c>
      <c r="H18" s="109">
        <f>H19+H24+H29</f>
        <v>371100</v>
      </c>
    </row>
    <row r="19" spans="1:8" ht="13.5">
      <c r="A19" s="169" t="s">
        <v>75</v>
      </c>
      <c r="B19" s="60" t="s">
        <v>171</v>
      </c>
      <c r="C19" s="20" t="s">
        <v>108</v>
      </c>
      <c r="D19" s="20"/>
      <c r="E19" s="20"/>
      <c r="F19" s="30">
        <f>F20</f>
        <v>350000</v>
      </c>
      <c r="G19" s="30">
        <f aca="true" t="shared" si="0" ref="F19:H22">G20</f>
        <v>350000</v>
      </c>
      <c r="H19" s="31">
        <f t="shared" si="0"/>
        <v>331100</v>
      </c>
    </row>
    <row r="20" spans="1:8" ht="27">
      <c r="A20" s="169" t="s">
        <v>76</v>
      </c>
      <c r="B20" s="60" t="s">
        <v>237</v>
      </c>
      <c r="C20" s="20" t="s">
        <v>108</v>
      </c>
      <c r="D20" s="20" t="s">
        <v>60</v>
      </c>
      <c r="E20" s="20"/>
      <c r="F20" s="30">
        <f t="shared" si="0"/>
        <v>350000</v>
      </c>
      <c r="G20" s="30">
        <f t="shared" si="0"/>
        <v>350000</v>
      </c>
      <c r="H20" s="31">
        <f t="shared" si="0"/>
        <v>331100</v>
      </c>
    </row>
    <row r="21" spans="1:8" ht="27">
      <c r="A21" s="169" t="s">
        <v>77</v>
      </c>
      <c r="B21" s="60" t="s">
        <v>61</v>
      </c>
      <c r="C21" s="20" t="s">
        <v>108</v>
      </c>
      <c r="D21" s="20" t="s">
        <v>62</v>
      </c>
      <c r="E21" s="20"/>
      <c r="F21" s="30">
        <f>F22</f>
        <v>350000</v>
      </c>
      <c r="G21" s="30">
        <f t="shared" si="0"/>
        <v>350000</v>
      </c>
      <c r="H21" s="31">
        <f t="shared" si="0"/>
        <v>331100</v>
      </c>
    </row>
    <row r="22" spans="1:8" ht="13.5">
      <c r="A22" s="169" t="s">
        <v>78</v>
      </c>
      <c r="B22" s="60" t="s">
        <v>89</v>
      </c>
      <c r="C22" s="20" t="s">
        <v>108</v>
      </c>
      <c r="D22" s="20" t="s">
        <v>62</v>
      </c>
      <c r="E22" s="20" t="s">
        <v>90</v>
      </c>
      <c r="F22" s="30">
        <f>F23</f>
        <v>350000</v>
      </c>
      <c r="G22" s="30">
        <f t="shared" si="0"/>
        <v>350000</v>
      </c>
      <c r="H22" s="31">
        <f t="shared" si="0"/>
        <v>331100</v>
      </c>
    </row>
    <row r="23" spans="1:8" ht="14.25" thickBot="1">
      <c r="A23" s="170" t="s">
        <v>79</v>
      </c>
      <c r="B23" s="61" t="s">
        <v>11</v>
      </c>
      <c r="C23" s="34" t="s">
        <v>108</v>
      </c>
      <c r="D23" s="34" t="s">
        <v>62</v>
      </c>
      <c r="E23" s="34" t="s">
        <v>10</v>
      </c>
      <c r="F23" s="35">
        <v>350000</v>
      </c>
      <c r="G23" s="35">
        <v>350000</v>
      </c>
      <c r="H23" s="36">
        <f>350000-18900</f>
        <v>331100</v>
      </c>
    </row>
    <row r="24" spans="1:8" ht="13.5">
      <c r="A24" s="171" t="s">
        <v>83</v>
      </c>
      <c r="B24" s="62" t="s">
        <v>170</v>
      </c>
      <c r="C24" s="37" t="s">
        <v>109</v>
      </c>
      <c r="D24" s="37"/>
      <c r="E24" s="37"/>
      <c r="F24" s="38">
        <f aca="true" t="shared" si="1" ref="F24:H27">F25</f>
        <v>80000</v>
      </c>
      <c r="G24" s="38">
        <f t="shared" si="1"/>
        <v>40000</v>
      </c>
      <c r="H24" s="39">
        <f t="shared" si="1"/>
        <v>40000</v>
      </c>
    </row>
    <row r="25" spans="1:8" ht="27">
      <c r="A25" s="169" t="s">
        <v>84</v>
      </c>
      <c r="B25" s="60" t="s">
        <v>237</v>
      </c>
      <c r="C25" s="20" t="s">
        <v>109</v>
      </c>
      <c r="D25" s="20" t="s">
        <v>60</v>
      </c>
      <c r="E25" s="20"/>
      <c r="F25" s="30">
        <f t="shared" si="1"/>
        <v>80000</v>
      </c>
      <c r="G25" s="30">
        <f t="shared" si="1"/>
        <v>40000</v>
      </c>
      <c r="H25" s="31">
        <f t="shared" si="1"/>
        <v>40000</v>
      </c>
    </row>
    <row r="26" spans="1:8" ht="27">
      <c r="A26" s="169" t="s">
        <v>85</v>
      </c>
      <c r="B26" s="60" t="s">
        <v>61</v>
      </c>
      <c r="C26" s="20" t="s">
        <v>109</v>
      </c>
      <c r="D26" s="20" t="s">
        <v>62</v>
      </c>
      <c r="E26" s="20"/>
      <c r="F26" s="30">
        <f t="shared" si="1"/>
        <v>80000</v>
      </c>
      <c r="G26" s="30">
        <f t="shared" si="1"/>
        <v>40000</v>
      </c>
      <c r="H26" s="31">
        <f t="shared" si="1"/>
        <v>40000</v>
      </c>
    </row>
    <row r="27" spans="1:8" ht="13.5">
      <c r="A27" s="169" t="s">
        <v>86</v>
      </c>
      <c r="B27" s="60" t="s">
        <v>89</v>
      </c>
      <c r="C27" s="20" t="s">
        <v>109</v>
      </c>
      <c r="D27" s="20" t="s">
        <v>62</v>
      </c>
      <c r="E27" s="20" t="s">
        <v>90</v>
      </c>
      <c r="F27" s="30">
        <f t="shared" si="1"/>
        <v>80000</v>
      </c>
      <c r="G27" s="30">
        <f t="shared" si="1"/>
        <v>40000</v>
      </c>
      <c r="H27" s="31">
        <f t="shared" si="1"/>
        <v>40000</v>
      </c>
    </row>
    <row r="28" spans="1:8" ht="14.25" thickBot="1">
      <c r="A28" s="170" t="s">
        <v>87</v>
      </c>
      <c r="B28" s="61" t="s">
        <v>11</v>
      </c>
      <c r="C28" s="34" t="s">
        <v>109</v>
      </c>
      <c r="D28" s="34" t="s">
        <v>62</v>
      </c>
      <c r="E28" s="34" t="s">
        <v>10</v>
      </c>
      <c r="F28" s="35">
        <v>80000</v>
      </c>
      <c r="G28" s="35">
        <v>40000</v>
      </c>
      <c r="H28" s="36">
        <v>40000</v>
      </c>
    </row>
    <row r="29" spans="1:8" ht="13.5">
      <c r="A29" s="171" t="s">
        <v>40</v>
      </c>
      <c r="B29" s="62" t="s">
        <v>172</v>
      </c>
      <c r="C29" s="37" t="s">
        <v>110</v>
      </c>
      <c r="D29" s="37"/>
      <c r="E29" s="37"/>
      <c r="F29" s="38">
        <f>F30</f>
        <v>247508.19</v>
      </c>
      <c r="G29" s="38">
        <f>G30</f>
        <v>181100</v>
      </c>
      <c r="H29" s="39">
        <f>H30</f>
        <v>0</v>
      </c>
    </row>
    <row r="30" spans="1:8" ht="27">
      <c r="A30" s="169" t="s">
        <v>120</v>
      </c>
      <c r="B30" s="60" t="s">
        <v>237</v>
      </c>
      <c r="C30" s="20" t="s">
        <v>110</v>
      </c>
      <c r="D30" s="20" t="s">
        <v>60</v>
      </c>
      <c r="E30" s="20"/>
      <c r="F30" s="30">
        <f>F33</f>
        <v>247508.19</v>
      </c>
      <c r="G30" s="30">
        <f>G33</f>
        <v>181100</v>
      </c>
      <c r="H30" s="31">
        <f>H33</f>
        <v>0</v>
      </c>
    </row>
    <row r="31" spans="1:8" ht="27">
      <c r="A31" s="169" t="s">
        <v>121</v>
      </c>
      <c r="B31" s="60" t="s">
        <v>61</v>
      </c>
      <c r="C31" s="20" t="s">
        <v>110</v>
      </c>
      <c r="D31" s="20" t="s">
        <v>62</v>
      </c>
      <c r="E31" s="20"/>
      <c r="F31" s="30">
        <f>F33</f>
        <v>247508.19</v>
      </c>
      <c r="G31" s="30">
        <f>G33</f>
        <v>181100</v>
      </c>
      <c r="H31" s="31">
        <f>H33</f>
        <v>0</v>
      </c>
    </row>
    <row r="32" spans="1:8" ht="13.5">
      <c r="A32" s="169" t="s">
        <v>122</v>
      </c>
      <c r="B32" s="60" t="s">
        <v>89</v>
      </c>
      <c r="C32" s="20" t="s">
        <v>110</v>
      </c>
      <c r="D32" s="20" t="s">
        <v>62</v>
      </c>
      <c r="E32" s="20" t="s">
        <v>90</v>
      </c>
      <c r="F32" s="30">
        <f>F33</f>
        <v>247508.19</v>
      </c>
      <c r="G32" s="30">
        <f>G33</f>
        <v>181100</v>
      </c>
      <c r="H32" s="31">
        <f>H33</f>
        <v>0</v>
      </c>
    </row>
    <row r="33" spans="1:8" ht="14.25" thickBot="1">
      <c r="A33" s="170" t="s">
        <v>21</v>
      </c>
      <c r="B33" s="61" t="s">
        <v>11</v>
      </c>
      <c r="C33" s="34" t="s">
        <v>110</v>
      </c>
      <c r="D33" s="34" t="s">
        <v>62</v>
      </c>
      <c r="E33" s="34" t="s">
        <v>10</v>
      </c>
      <c r="F33" s="35">
        <v>247508.19</v>
      </c>
      <c r="G33" s="35">
        <f>330000-148900</f>
        <v>181100</v>
      </c>
      <c r="H33" s="36">
        <v>0</v>
      </c>
    </row>
    <row r="34" spans="1:8" ht="27.75" hidden="1" thickBot="1">
      <c r="A34" s="164" t="s">
        <v>123</v>
      </c>
      <c r="B34" s="165" t="s">
        <v>218</v>
      </c>
      <c r="C34" s="145" t="s">
        <v>215</v>
      </c>
      <c r="D34" s="145"/>
      <c r="E34" s="145"/>
      <c r="F34" s="166">
        <f>F35</f>
        <v>0</v>
      </c>
      <c r="G34" s="166">
        <f>G35</f>
        <v>0</v>
      </c>
      <c r="H34" s="167">
        <f>H35</f>
        <v>0</v>
      </c>
    </row>
    <row r="35" spans="1:8" ht="27.75" hidden="1" thickBot="1">
      <c r="A35" s="10" t="s">
        <v>22</v>
      </c>
      <c r="B35" s="60" t="s">
        <v>59</v>
      </c>
      <c r="C35" s="20" t="s">
        <v>215</v>
      </c>
      <c r="D35" s="20" t="s">
        <v>60</v>
      </c>
      <c r="E35" s="20"/>
      <c r="F35" s="30">
        <f>F38</f>
        <v>0</v>
      </c>
      <c r="G35" s="30">
        <f>G38</f>
        <v>0</v>
      </c>
      <c r="H35" s="31">
        <f>H38</f>
        <v>0</v>
      </c>
    </row>
    <row r="36" spans="1:8" ht="27.75" hidden="1" thickBot="1">
      <c r="A36" s="10" t="s">
        <v>113</v>
      </c>
      <c r="B36" s="60" t="s">
        <v>61</v>
      </c>
      <c r="C36" s="20" t="s">
        <v>215</v>
      </c>
      <c r="D36" s="20" t="s">
        <v>62</v>
      </c>
      <c r="E36" s="20"/>
      <c r="F36" s="30">
        <f>F38</f>
        <v>0</v>
      </c>
      <c r="G36" s="30">
        <f>G38</f>
        <v>0</v>
      </c>
      <c r="H36" s="31">
        <f>H38</f>
        <v>0</v>
      </c>
    </row>
    <row r="37" spans="1:8" ht="14.25" hidden="1" thickBot="1">
      <c r="A37" s="10" t="s">
        <v>114</v>
      </c>
      <c r="B37" s="60" t="s">
        <v>89</v>
      </c>
      <c r="C37" s="20" t="s">
        <v>215</v>
      </c>
      <c r="D37" s="20" t="s">
        <v>62</v>
      </c>
      <c r="E37" s="20" t="s">
        <v>90</v>
      </c>
      <c r="F37" s="30">
        <f>F38</f>
        <v>0</v>
      </c>
      <c r="G37" s="30">
        <f>G38</f>
        <v>0</v>
      </c>
      <c r="H37" s="31">
        <f>H38</f>
        <v>0</v>
      </c>
    </row>
    <row r="38" spans="1:8" ht="14.25" hidden="1" thickBot="1">
      <c r="A38" s="10" t="s">
        <v>115</v>
      </c>
      <c r="B38" s="61" t="s">
        <v>11</v>
      </c>
      <c r="C38" s="34" t="s">
        <v>215</v>
      </c>
      <c r="D38" s="34" t="s">
        <v>62</v>
      </c>
      <c r="E38" s="34" t="s">
        <v>10</v>
      </c>
      <c r="F38" s="35">
        <v>0</v>
      </c>
      <c r="G38" s="35">
        <v>0</v>
      </c>
      <c r="H38" s="36">
        <v>0</v>
      </c>
    </row>
    <row r="39" spans="1:8" ht="14.25" hidden="1" thickBot="1">
      <c r="A39" s="10" t="s">
        <v>116</v>
      </c>
      <c r="B39" s="62" t="s">
        <v>219</v>
      </c>
      <c r="C39" s="37" t="s">
        <v>216</v>
      </c>
      <c r="D39" s="37"/>
      <c r="E39" s="37"/>
      <c r="F39" s="38">
        <f>F40</f>
        <v>0</v>
      </c>
      <c r="G39" s="38">
        <f>G40</f>
        <v>0</v>
      </c>
      <c r="H39" s="39">
        <f>H40</f>
        <v>0</v>
      </c>
    </row>
    <row r="40" spans="1:8" ht="27.75" hidden="1" thickBot="1">
      <c r="A40" s="10" t="s">
        <v>117</v>
      </c>
      <c r="B40" s="60" t="s">
        <v>59</v>
      </c>
      <c r="C40" s="20" t="s">
        <v>216</v>
      </c>
      <c r="D40" s="20" t="s">
        <v>60</v>
      </c>
      <c r="E40" s="20"/>
      <c r="F40" s="30">
        <f>F43</f>
        <v>0</v>
      </c>
      <c r="G40" s="30">
        <f>G43</f>
        <v>0</v>
      </c>
      <c r="H40" s="31">
        <f>H43</f>
        <v>0</v>
      </c>
    </row>
    <row r="41" spans="1:8" ht="27.75" hidden="1" thickBot="1">
      <c r="A41" s="10" t="s">
        <v>118</v>
      </c>
      <c r="B41" s="60" t="s">
        <v>61</v>
      </c>
      <c r="C41" s="20" t="s">
        <v>216</v>
      </c>
      <c r="D41" s="20" t="s">
        <v>62</v>
      </c>
      <c r="E41" s="20"/>
      <c r="F41" s="30">
        <f>F43</f>
        <v>0</v>
      </c>
      <c r="G41" s="30">
        <f>G43</f>
        <v>0</v>
      </c>
      <c r="H41" s="31">
        <f>H43</f>
        <v>0</v>
      </c>
    </row>
    <row r="42" spans="1:8" ht="14.25" hidden="1" thickBot="1">
      <c r="A42" s="10" t="s">
        <v>119</v>
      </c>
      <c r="B42" s="60" t="s">
        <v>89</v>
      </c>
      <c r="C42" s="20" t="s">
        <v>216</v>
      </c>
      <c r="D42" s="20" t="s">
        <v>62</v>
      </c>
      <c r="E42" s="20" t="s">
        <v>90</v>
      </c>
      <c r="F42" s="30">
        <f>F43</f>
        <v>0</v>
      </c>
      <c r="G42" s="30">
        <f>G43</f>
        <v>0</v>
      </c>
      <c r="H42" s="31">
        <f>H43</f>
        <v>0</v>
      </c>
    </row>
    <row r="43" spans="1:8" ht="14.25" hidden="1" thickBot="1">
      <c r="A43" s="158" t="s">
        <v>23</v>
      </c>
      <c r="B43" s="144" t="s">
        <v>11</v>
      </c>
      <c r="C43" s="120" t="s">
        <v>216</v>
      </c>
      <c r="D43" s="120" t="s">
        <v>62</v>
      </c>
      <c r="E43" s="120" t="s">
        <v>10</v>
      </c>
      <c r="F43" s="142">
        <v>0</v>
      </c>
      <c r="G43" s="142">
        <v>0</v>
      </c>
      <c r="H43" s="143">
        <v>0</v>
      </c>
    </row>
    <row r="44" spans="1:8" ht="47.25" customHeight="1">
      <c r="A44" s="168" t="s">
        <v>123</v>
      </c>
      <c r="B44" s="107" t="s">
        <v>2</v>
      </c>
      <c r="C44" s="104" t="s">
        <v>103</v>
      </c>
      <c r="D44" s="104"/>
      <c r="E44" s="104"/>
      <c r="F44" s="108">
        <f>F45+F50</f>
        <v>392926.68</v>
      </c>
      <c r="G44" s="108">
        <f>G45+G50</f>
        <v>360900</v>
      </c>
      <c r="H44" s="109">
        <f>H45+H50</f>
        <v>373300</v>
      </c>
    </row>
    <row r="45" spans="1:8" ht="14.25">
      <c r="A45" s="169" t="s">
        <v>22</v>
      </c>
      <c r="B45" s="60" t="s">
        <v>165</v>
      </c>
      <c r="C45" s="20" t="s">
        <v>104</v>
      </c>
      <c r="D45" s="20"/>
      <c r="E45" s="105"/>
      <c r="F45" s="30">
        <f aca="true" t="shared" si="2" ref="F45:H53">F46</f>
        <v>244026.68</v>
      </c>
      <c r="G45" s="30">
        <f t="shared" si="2"/>
        <v>212000</v>
      </c>
      <c r="H45" s="31">
        <f t="shared" si="2"/>
        <v>224400</v>
      </c>
    </row>
    <row r="46" spans="1:8" ht="27">
      <c r="A46" s="169" t="s">
        <v>113</v>
      </c>
      <c r="B46" s="60" t="s">
        <v>237</v>
      </c>
      <c r="C46" s="20" t="s">
        <v>104</v>
      </c>
      <c r="D46" s="20" t="s">
        <v>60</v>
      </c>
      <c r="E46" s="105"/>
      <c r="F46" s="30">
        <f t="shared" si="2"/>
        <v>244026.68</v>
      </c>
      <c r="G46" s="30">
        <f t="shared" si="2"/>
        <v>212000</v>
      </c>
      <c r="H46" s="31">
        <f t="shared" si="2"/>
        <v>224400</v>
      </c>
    </row>
    <row r="47" spans="1:8" ht="27">
      <c r="A47" s="169" t="s">
        <v>114</v>
      </c>
      <c r="B47" s="60" t="s">
        <v>61</v>
      </c>
      <c r="C47" s="20" t="s">
        <v>104</v>
      </c>
      <c r="D47" s="20" t="s">
        <v>62</v>
      </c>
      <c r="E47" s="105"/>
      <c r="F47" s="30">
        <f t="shared" si="2"/>
        <v>244026.68</v>
      </c>
      <c r="G47" s="30">
        <f t="shared" si="2"/>
        <v>212000</v>
      </c>
      <c r="H47" s="31">
        <f t="shared" si="2"/>
        <v>224400</v>
      </c>
    </row>
    <row r="48" spans="1:8" ht="13.5">
      <c r="A48" s="169" t="s">
        <v>115</v>
      </c>
      <c r="B48" s="106" t="s">
        <v>68</v>
      </c>
      <c r="C48" s="20" t="s">
        <v>104</v>
      </c>
      <c r="D48" s="20" t="s">
        <v>62</v>
      </c>
      <c r="E48" s="20" t="s">
        <v>69</v>
      </c>
      <c r="F48" s="30">
        <f t="shared" si="2"/>
        <v>244026.68</v>
      </c>
      <c r="G48" s="30">
        <f t="shared" si="2"/>
        <v>212000</v>
      </c>
      <c r="H48" s="31">
        <f>H49</f>
        <v>224400</v>
      </c>
    </row>
    <row r="49" spans="1:8" ht="14.25" thickBot="1">
      <c r="A49" s="170" t="s">
        <v>116</v>
      </c>
      <c r="B49" s="146" t="s">
        <v>13</v>
      </c>
      <c r="C49" s="34" t="s">
        <v>104</v>
      </c>
      <c r="D49" s="34" t="s">
        <v>62</v>
      </c>
      <c r="E49" s="34" t="s">
        <v>8</v>
      </c>
      <c r="F49" s="35">
        <v>244026.68</v>
      </c>
      <c r="G49" s="35">
        <v>212000</v>
      </c>
      <c r="H49" s="36">
        <v>224400</v>
      </c>
    </row>
    <row r="50" spans="1:8" ht="27">
      <c r="A50" s="164" t="s">
        <v>117</v>
      </c>
      <c r="B50" s="165" t="s">
        <v>195</v>
      </c>
      <c r="C50" s="145" t="s">
        <v>232</v>
      </c>
      <c r="D50" s="145"/>
      <c r="E50" s="145"/>
      <c r="F50" s="166">
        <f t="shared" si="2"/>
        <v>148900</v>
      </c>
      <c r="G50" s="166">
        <f t="shared" si="2"/>
        <v>148900</v>
      </c>
      <c r="H50" s="167">
        <f t="shared" si="2"/>
        <v>148900</v>
      </c>
    </row>
    <row r="51" spans="1:8" ht="27">
      <c r="A51" s="10" t="s">
        <v>118</v>
      </c>
      <c r="B51" s="60" t="s">
        <v>59</v>
      </c>
      <c r="C51" s="20" t="s">
        <v>232</v>
      </c>
      <c r="D51" s="20" t="s">
        <v>60</v>
      </c>
      <c r="E51" s="105"/>
      <c r="F51" s="30">
        <f t="shared" si="2"/>
        <v>148900</v>
      </c>
      <c r="G51" s="30">
        <f t="shared" si="2"/>
        <v>148900</v>
      </c>
      <c r="H51" s="31">
        <f t="shared" si="2"/>
        <v>148900</v>
      </c>
    </row>
    <row r="52" spans="1:8" ht="27">
      <c r="A52" s="10" t="s">
        <v>119</v>
      </c>
      <c r="B52" s="60" t="s">
        <v>61</v>
      </c>
      <c r="C52" s="20" t="s">
        <v>232</v>
      </c>
      <c r="D52" s="20" t="s">
        <v>62</v>
      </c>
      <c r="E52" s="105"/>
      <c r="F52" s="30">
        <f t="shared" si="2"/>
        <v>148900</v>
      </c>
      <c r="G52" s="30">
        <f t="shared" si="2"/>
        <v>148900</v>
      </c>
      <c r="H52" s="31">
        <f t="shared" si="2"/>
        <v>148900</v>
      </c>
    </row>
    <row r="53" spans="1:8" ht="13.5">
      <c r="A53" s="10" t="s">
        <v>23</v>
      </c>
      <c r="B53" s="106" t="s">
        <v>68</v>
      </c>
      <c r="C53" s="20" t="s">
        <v>232</v>
      </c>
      <c r="D53" s="20" t="s">
        <v>62</v>
      </c>
      <c r="E53" s="20" t="s">
        <v>69</v>
      </c>
      <c r="F53" s="30">
        <f t="shared" si="2"/>
        <v>148900</v>
      </c>
      <c r="G53" s="30">
        <f t="shared" si="2"/>
        <v>148900</v>
      </c>
      <c r="H53" s="31">
        <f t="shared" si="2"/>
        <v>148900</v>
      </c>
    </row>
    <row r="54" spans="1:8" ht="14.25" thickBot="1">
      <c r="A54" s="158" t="s">
        <v>24</v>
      </c>
      <c r="B54" s="172" t="s">
        <v>13</v>
      </c>
      <c r="C54" s="120" t="s">
        <v>232</v>
      </c>
      <c r="D54" s="120" t="s">
        <v>62</v>
      </c>
      <c r="E54" s="120" t="s">
        <v>8</v>
      </c>
      <c r="F54" s="142">
        <v>148900</v>
      </c>
      <c r="G54" s="142">
        <v>148900</v>
      </c>
      <c r="H54" s="143">
        <v>148900</v>
      </c>
    </row>
    <row r="55" spans="1:8" ht="28.5">
      <c r="A55" s="168" t="s">
        <v>124</v>
      </c>
      <c r="B55" s="107" t="s">
        <v>179</v>
      </c>
      <c r="C55" s="104" t="s">
        <v>106</v>
      </c>
      <c r="D55" s="104"/>
      <c r="E55" s="104"/>
      <c r="F55" s="108">
        <f>F56</f>
        <v>25000</v>
      </c>
      <c r="G55" s="108">
        <f>G56</f>
        <v>25000</v>
      </c>
      <c r="H55" s="109">
        <f>H56</f>
        <v>25000</v>
      </c>
    </row>
    <row r="56" spans="1:8" ht="14.25">
      <c r="A56" s="169" t="s">
        <v>125</v>
      </c>
      <c r="B56" s="60" t="s">
        <v>1</v>
      </c>
      <c r="C56" s="20" t="s">
        <v>107</v>
      </c>
      <c r="D56" s="20"/>
      <c r="E56" s="105"/>
      <c r="F56" s="30">
        <f>F57</f>
        <v>25000</v>
      </c>
      <c r="G56" s="30">
        <f aca="true" t="shared" si="3" ref="G56:H59">G57</f>
        <v>25000</v>
      </c>
      <c r="H56" s="31">
        <f t="shared" si="3"/>
        <v>25000</v>
      </c>
    </row>
    <row r="57" spans="1:8" ht="27">
      <c r="A57" s="169" t="s">
        <v>126</v>
      </c>
      <c r="B57" s="60" t="s">
        <v>237</v>
      </c>
      <c r="C57" s="20" t="s">
        <v>107</v>
      </c>
      <c r="D57" s="20" t="s">
        <v>60</v>
      </c>
      <c r="E57" s="20"/>
      <c r="F57" s="30">
        <f>F58</f>
        <v>25000</v>
      </c>
      <c r="G57" s="30">
        <f t="shared" si="3"/>
        <v>25000</v>
      </c>
      <c r="H57" s="31">
        <f t="shared" si="3"/>
        <v>25000</v>
      </c>
    </row>
    <row r="58" spans="1:8" ht="27">
      <c r="A58" s="169" t="s">
        <v>127</v>
      </c>
      <c r="B58" s="60" t="s">
        <v>61</v>
      </c>
      <c r="C58" s="20" t="s">
        <v>107</v>
      </c>
      <c r="D58" s="20" t="s">
        <v>62</v>
      </c>
      <c r="E58" s="20"/>
      <c r="F58" s="30">
        <f>F59</f>
        <v>25000</v>
      </c>
      <c r="G58" s="30">
        <f t="shared" si="3"/>
        <v>25000</v>
      </c>
      <c r="H58" s="31">
        <f t="shared" si="3"/>
        <v>25000</v>
      </c>
    </row>
    <row r="59" spans="1:8" ht="13.5">
      <c r="A59" s="169" t="s">
        <v>128</v>
      </c>
      <c r="B59" s="106" t="s">
        <v>29</v>
      </c>
      <c r="C59" s="20" t="s">
        <v>107</v>
      </c>
      <c r="D59" s="20" t="s">
        <v>62</v>
      </c>
      <c r="E59" s="20" t="s">
        <v>30</v>
      </c>
      <c r="F59" s="30">
        <f>F60</f>
        <v>25000</v>
      </c>
      <c r="G59" s="30">
        <f t="shared" si="3"/>
        <v>25000</v>
      </c>
      <c r="H59" s="31">
        <f t="shared" si="3"/>
        <v>25000</v>
      </c>
    </row>
    <row r="60" spans="1:8" ht="14.25" thickBot="1">
      <c r="A60" s="170" t="s">
        <v>25</v>
      </c>
      <c r="B60" s="110" t="s">
        <v>235</v>
      </c>
      <c r="C60" s="34" t="s">
        <v>107</v>
      </c>
      <c r="D60" s="34" t="s">
        <v>62</v>
      </c>
      <c r="E60" s="34" t="s">
        <v>236</v>
      </c>
      <c r="F60" s="35">
        <v>25000</v>
      </c>
      <c r="G60" s="35">
        <v>25000</v>
      </c>
      <c r="H60" s="36">
        <v>25000</v>
      </c>
    </row>
    <row r="61" spans="1:8" ht="42.75">
      <c r="A61" s="168" t="s">
        <v>129</v>
      </c>
      <c r="B61" s="111" t="s">
        <v>182</v>
      </c>
      <c r="C61" s="104" t="s">
        <v>188</v>
      </c>
      <c r="D61" s="104"/>
      <c r="E61" s="104"/>
      <c r="F61" s="108">
        <f>F62+F67</f>
        <v>206500</v>
      </c>
      <c r="G61" s="108">
        <f>G62+G67</f>
        <v>165900</v>
      </c>
      <c r="H61" s="109">
        <f>H62+H67</f>
        <v>172700</v>
      </c>
    </row>
    <row r="62" spans="1:8" ht="13.5">
      <c r="A62" s="169" t="s">
        <v>130</v>
      </c>
      <c r="B62" s="60" t="s">
        <v>239</v>
      </c>
      <c r="C62" s="20" t="s">
        <v>187</v>
      </c>
      <c r="D62" s="20"/>
      <c r="E62" s="20"/>
      <c r="F62" s="30">
        <f>F63</f>
        <v>105500</v>
      </c>
      <c r="G62" s="30">
        <f aca="true" t="shared" si="4" ref="G62:H64">G63</f>
        <v>64900</v>
      </c>
      <c r="H62" s="31">
        <f t="shared" si="4"/>
        <v>71700</v>
      </c>
    </row>
    <row r="63" spans="1:8" ht="27">
      <c r="A63" s="169" t="s">
        <v>41</v>
      </c>
      <c r="B63" s="60" t="s">
        <v>237</v>
      </c>
      <c r="C63" s="20" t="s">
        <v>187</v>
      </c>
      <c r="D63" s="20" t="s">
        <v>60</v>
      </c>
      <c r="E63" s="20"/>
      <c r="F63" s="30">
        <f>F64</f>
        <v>105500</v>
      </c>
      <c r="G63" s="30">
        <f t="shared" si="4"/>
        <v>64900</v>
      </c>
      <c r="H63" s="31">
        <f t="shared" si="4"/>
        <v>71700</v>
      </c>
    </row>
    <row r="64" spans="1:8" ht="27">
      <c r="A64" s="169" t="s">
        <v>131</v>
      </c>
      <c r="B64" s="60" t="s">
        <v>61</v>
      </c>
      <c r="C64" s="20" t="s">
        <v>187</v>
      </c>
      <c r="D64" s="20" t="s">
        <v>62</v>
      </c>
      <c r="E64" s="20"/>
      <c r="F64" s="30">
        <f>F65</f>
        <v>105500</v>
      </c>
      <c r="G64" s="30">
        <f t="shared" si="4"/>
        <v>64900</v>
      </c>
      <c r="H64" s="31">
        <f t="shared" si="4"/>
        <v>71700</v>
      </c>
    </row>
    <row r="65" spans="1:8" ht="24" customHeight="1">
      <c r="A65" s="169" t="s">
        <v>132</v>
      </c>
      <c r="B65" s="106" t="s">
        <v>38</v>
      </c>
      <c r="C65" s="20" t="s">
        <v>187</v>
      </c>
      <c r="D65" s="20" t="s">
        <v>62</v>
      </c>
      <c r="E65" s="20" t="s">
        <v>37</v>
      </c>
      <c r="F65" s="30">
        <f>F66</f>
        <v>105500</v>
      </c>
      <c r="G65" s="30">
        <f>G66</f>
        <v>64900</v>
      </c>
      <c r="H65" s="31">
        <f>H66</f>
        <v>71700</v>
      </c>
    </row>
    <row r="66" spans="1:8" ht="14.25" thickBot="1">
      <c r="A66" s="170" t="s">
        <v>36</v>
      </c>
      <c r="B66" s="112" t="s">
        <v>180</v>
      </c>
      <c r="C66" s="34" t="s">
        <v>187</v>
      </c>
      <c r="D66" s="34" t="s">
        <v>62</v>
      </c>
      <c r="E66" s="34" t="s">
        <v>181</v>
      </c>
      <c r="F66" s="35">
        <v>105500</v>
      </c>
      <c r="G66" s="35">
        <v>64900</v>
      </c>
      <c r="H66" s="36">
        <v>71700</v>
      </c>
    </row>
    <row r="67" spans="1:8" ht="27">
      <c r="A67" s="171" t="s">
        <v>133</v>
      </c>
      <c r="B67" s="62" t="s">
        <v>19</v>
      </c>
      <c r="C67" s="37" t="s">
        <v>213</v>
      </c>
      <c r="D67" s="37"/>
      <c r="E67" s="37"/>
      <c r="F67" s="38">
        <f>F68</f>
        <v>101000</v>
      </c>
      <c r="G67" s="38">
        <f aca="true" t="shared" si="5" ref="G67:H69">G68</f>
        <v>101000</v>
      </c>
      <c r="H67" s="39">
        <f t="shared" si="5"/>
        <v>101000</v>
      </c>
    </row>
    <row r="68" spans="1:8" ht="27">
      <c r="A68" s="169" t="s">
        <v>42</v>
      </c>
      <c r="B68" s="60" t="s">
        <v>237</v>
      </c>
      <c r="C68" s="20" t="s">
        <v>213</v>
      </c>
      <c r="D68" s="20" t="s">
        <v>60</v>
      </c>
      <c r="E68" s="20"/>
      <c r="F68" s="30">
        <f>F69</f>
        <v>101000</v>
      </c>
      <c r="G68" s="30">
        <f t="shared" si="5"/>
        <v>101000</v>
      </c>
      <c r="H68" s="31">
        <f t="shared" si="5"/>
        <v>101000</v>
      </c>
    </row>
    <row r="69" spans="1:8" ht="27">
      <c r="A69" s="169" t="s">
        <v>43</v>
      </c>
      <c r="B69" s="60" t="s">
        <v>61</v>
      </c>
      <c r="C69" s="20" t="s">
        <v>213</v>
      </c>
      <c r="D69" s="20" t="s">
        <v>62</v>
      </c>
      <c r="E69" s="20"/>
      <c r="F69" s="30">
        <f>F70</f>
        <v>101000</v>
      </c>
      <c r="G69" s="30">
        <f t="shared" si="5"/>
        <v>101000</v>
      </c>
      <c r="H69" s="31">
        <f t="shared" si="5"/>
        <v>101000</v>
      </c>
    </row>
    <row r="70" spans="1:8" ht="24" customHeight="1">
      <c r="A70" s="169" t="s">
        <v>134</v>
      </c>
      <c r="B70" s="106" t="s">
        <v>38</v>
      </c>
      <c r="C70" s="20" t="s">
        <v>213</v>
      </c>
      <c r="D70" s="20" t="s">
        <v>62</v>
      </c>
      <c r="E70" s="20" t="s">
        <v>37</v>
      </c>
      <c r="F70" s="30">
        <f>F71</f>
        <v>101000</v>
      </c>
      <c r="G70" s="30">
        <f>G71</f>
        <v>101000</v>
      </c>
      <c r="H70" s="31">
        <f>H71</f>
        <v>101000</v>
      </c>
    </row>
    <row r="71" spans="1:8" ht="14.25" thickBot="1">
      <c r="A71" s="170" t="s">
        <v>135</v>
      </c>
      <c r="B71" s="112" t="s">
        <v>180</v>
      </c>
      <c r="C71" s="34" t="s">
        <v>213</v>
      </c>
      <c r="D71" s="34" t="s">
        <v>62</v>
      </c>
      <c r="E71" s="34" t="s">
        <v>181</v>
      </c>
      <c r="F71" s="35">
        <v>101000</v>
      </c>
      <c r="G71" s="35">
        <v>101000</v>
      </c>
      <c r="H71" s="36">
        <v>101000</v>
      </c>
    </row>
    <row r="72" spans="1:8" ht="29.25" thickBot="1">
      <c r="A72" s="159" t="s">
        <v>136</v>
      </c>
      <c r="B72" s="173" t="s">
        <v>93</v>
      </c>
      <c r="C72" s="174" t="s">
        <v>99</v>
      </c>
      <c r="D72" s="174"/>
      <c r="E72" s="174"/>
      <c r="F72" s="175">
        <f>F73+F91+F101+F110+F96</f>
        <v>4760837</v>
      </c>
      <c r="G72" s="175">
        <f>G73+G91+G101+G110+G96</f>
        <v>3990296</v>
      </c>
      <c r="H72" s="176">
        <f>H73+H91+H101+H110+H96</f>
        <v>4001416</v>
      </c>
    </row>
    <row r="73" spans="1:8" ht="27">
      <c r="A73" s="171" t="s">
        <v>44</v>
      </c>
      <c r="B73" s="62" t="s">
        <v>91</v>
      </c>
      <c r="C73" s="37" t="s">
        <v>100</v>
      </c>
      <c r="D73" s="37" t="s">
        <v>53</v>
      </c>
      <c r="E73" s="113"/>
      <c r="F73" s="114">
        <f>F74+F79+F87+F83</f>
        <v>4598099</v>
      </c>
      <c r="G73" s="114">
        <f>G74+G79+G87+G83</f>
        <v>3822815</v>
      </c>
      <c r="H73" s="115">
        <f>H74+H79+H87+H83</f>
        <v>3829785</v>
      </c>
    </row>
    <row r="74" spans="1:10" ht="54.75">
      <c r="A74" s="169" t="s">
        <v>137</v>
      </c>
      <c r="B74" s="60" t="s">
        <v>55</v>
      </c>
      <c r="C74" s="20" t="s">
        <v>100</v>
      </c>
      <c r="D74" s="20" t="s">
        <v>56</v>
      </c>
      <c r="E74" s="116"/>
      <c r="F74" s="117">
        <f aca="true" t="shared" si="6" ref="F74:H75">F75</f>
        <v>2853192.9</v>
      </c>
      <c r="G74" s="117">
        <f t="shared" si="6"/>
        <v>2853192.9</v>
      </c>
      <c r="H74" s="118">
        <f t="shared" si="6"/>
        <v>2853192.9</v>
      </c>
      <c r="J74" s="32"/>
    </row>
    <row r="75" spans="1:8" ht="27">
      <c r="A75" s="169" t="s">
        <v>138</v>
      </c>
      <c r="B75" s="60" t="s">
        <v>57</v>
      </c>
      <c r="C75" s="20" t="s">
        <v>100</v>
      </c>
      <c r="D75" s="20" t="s">
        <v>58</v>
      </c>
      <c r="E75" s="116"/>
      <c r="F75" s="117">
        <f t="shared" si="6"/>
        <v>2853192.9</v>
      </c>
      <c r="G75" s="117">
        <f t="shared" si="6"/>
        <v>2853192.9</v>
      </c>
      <c r="H75" s="118">
        <f t="shared" si="6"/>
        <v>2853192.9</v>
      </c>
    </row>
    <row r="76" spans="1:8" ht="13.5">
      <c r="A76" s="169" t="s">
        <v>139</v>
      </c>
      <c r="B76" s="119" t="s">
        <v>54</v>
      </c>
      <c r="C76" s="20" t="s">
        <v>100</v>
      </c>
      <c r="D76" s="20" t="s">
        <v>58</v>
      </c>
      <c r="E76" s="116" t="s">
        <v>81</v>
      </c>
      <c r="F76" s="117">
        <f>F77+F78</f>
        <v>2853192.9</v>
      </c>
      <c r="G76" s="117">
        <f>G77+G78</f>
        <v>2853192.9</v>
      </c>
      <c r="H76" s="118">
        <f>H77+H78</f>
        <v>2853192.9</v>
      </c>
    </row>
    <row r="77" spans="1:8" ht="27">
      <c r="A77" s="169" t="s">
        <v>140</v>
      </c>
      <c r="B77" s="137" t="s">
        <v>46</v>
      </c>
      <c r="C77" s="20" t="s">
        <v>100</v>
      </c>
      <c r="D77" s="20" t="s">
        <v>58</v>
      </c>
      <c r="E77" s="116" t="s">
        <v>82</v>
      </c>
      <c r="F77" s="117">
        <v>1020884.65</v>
      </c>
      <c r="G77" s="117">
        <v>1020884.65</v>
      </c>
      <c r="H77" s="118">
        <v>1020884.65</v>
      </c>
    </row>
    <row r="78" spans="1:8" ht="42" thickBot="1">
      <c r="A78" s="170" t="s">
        <v>141</v>
      </c>
      <c r="B78" s="124" t="s">
        <v>47</v>
      </c>
      <c r="C78" s="34" t="s">
        <v>100</v>
      </c>
      <c r="D78" s="34" t="s">
        <v>58</v>
      </c>
      <c r="E78" s="125" t="s">
        <v>67</v>
      </c>
      <c r="F78" s="126">
        <v>1832308.25</v>
      </c>
      <c r="G78" s="126">
        <v>1832308.25</v>
      </c>
      <c r="H78" s="127">
        <v>1832308.25</v>
      </c>
    </row>
    <row r="79" spans="1:8" ht="27">
      <c r="A79" s="171" t="s">
        <v>142</v>
      </c>
      <c r="B79" s="60" t="s">
        <v>237</v>
      </c>
      <c r="C79" s="37" t="s">
        <v>100</v>
      </c>
      <c r="D79" s="37" t="s">
        <v>60</v>
      </c>
      <c r="E79" s="113"/>
      <c r="F79" s="114">
        <f>F80</f>
        <v>1005700.1</v>
      </c>
      <c r="G79" s="114">
        <f aca="true" t="shared" si="7" ref="G79:H85">G80</f>
        <v>230416.1</v>
      </c>
      <c r="H79" s="115">
        <f t="shared" si="7"/>
        <v>237386.1</v>
      </c>
    </row>
    <row r="80" spans="1:9" ht="26.25">
      <c r="A80" s="169" t="s">
        <v>143</v>
      </c>
      <c r="B80" s="129" t="s">
        <v>61</v>
      </c>
      <c r="C80" s="20" t="s">
        <v>100</v>
      </c>
      <c r="D80" s="20" t="s">
        <v>62</v>
      </c>
      <c r="E80" s="116"/>
      <c r="F80" s="117">
        <f>F81</f>
        <v>1005700.1</v>
      </c>
      <c r="G80" s="117">
        <f t="shared" si="7"/>
        <v>230416.1</v>
      </c>
      <c r="H80" s="118">
        <f t="shared" si="7"/>
        <v>237386.1</v>
      </c>
      <c r="I80" s="54"/>
    </row>
    <row r="81" spans="1:8" ht="13.5">
      <c r="A81" s="169" t="s">
        <v>144</v>
      </c>
      <c r="B81" s="119" t="s">
        <v>54</v>
      </c>
      <c r="C81" s="20" t="s">
        <v>100</v>
      </c>
      <c r="D81" s="20" t="s">
        <v>62</v>
      </c>
      <c r="E81" s="116" t="s">
        <v>81</v>
      </c>
      <c r="F81" s="117">
        <f>F82</f>
        <v>1005700.1</v>
      </c>
      <c r="G81" s="117">
        <f t="shared" si="7"/>
        <v>230416.1</v>
      </c>
      <c r="H81" s="118">
        <f t="shared" si="7"/>
        <v>237386.1</v>
      </c>
    </row>
    <row r="82" spans="1:8" ht="42" thickBot="1">
      <c r="A82" s="177" t="s">
        <v>145</v>
      </c>
      <c r="B82" s="141" t="s">
        <v>47</v>
      </c>
      <c r="C82" s="120" t="s">
        <v>100</v>
      </c>
      <c r="D82" s="120" t="s">
        <v>62</v>
      </c>
      <c r="E82" s="121" t="s">
        <v>67</v>
      </c>
      <c r="F82" s="122">
        <v>1005700.1</v>
      </c>
      <c r="G82" s="122">
        <v>230416.1</v>
      </c>
      <c r="H82" s="123">
        <v>237386.1</v>
      </c>
    </row>
    <row r="83" spans="1:8" ht="13.5">
      <c r="A83" s="171" t="s">
        <v>146</v>
      </c>
      <c r="B83" s="179" t="s">
        <v>63</v>
      </c>
      <c r="C83" s="37" t="s">
        <v>100</v>
      </c>
      <c r="D83" s="37" t="s">
        <v>64</v>
      </c>
      <c r="E83" s="113"/>
      <c r="F83" s="114">
        <f>F84</f>
        <v>1000</v>
      </c>
      <c r="G83" s="114">
        <f t="shared" si="7"/>
        <v>1000</v>
      </c>
      <c r="H83" s="115">
        <f t="shared" si="7"/>
        <v>1000</v>
      </c>
    </row>
    <row r="84" spans="1:9" ht="13.5">
      <c r="A84" s="169" t="s">
        <v>147</v>
      </c>
      <c r="B84" s="22" t="s">
        <v>211</v>
      </c>
      <c r="C84" s="20" t="s">
        <v>100</v>
      </c>
      <c r="D84" s="20" t="s">
        <v>210</v>
      </c>
      <c r="E84" s="116"/>
      <c r="F84" s="117">
        <f>F85</f>
        <v>1000</v>
      </c>
      <c r="G84" s="117">
        <f t="shared" si="7"/>
        <v>1000</v>
      </c>
      <c r="H84" s="118">
        <f t="shared" si="7"/>
        <v>1000</v>
      </c>
      <c r="I84" s="54"/>
    </row>
    <row r="85" spans="1:8" ht="13.5">
      <c r="A85" s="169" t="s">
        <v>148</v>
      </c>
      <c r="B85" s="178" t="s">
        <v>54</v>
      </c>
      <c r="C85" s="20" t="s">
        <v>100</v>
      </c>
      <c r="D85" s="20" t="s">
        <v>210</v>
      </c>
      <c r="E85" s="116" t="s">
        <v>81</v>
      </c>
      <c r="F85" s="117">
        <f>F86</f>
        <v>1000</v>
      </c>
      <c r="G85" s="117">
        <f t="shared" si="7"/>
        <v>1000</v>
      </c>
      <c r="H85" s="118">
        <f t="shared" si="7"/>
        <v>1000</v>
      </c>
    </row>
    <row r="86" spans="1:8" ht="42" thickBot="1">
      <c r="A86" s="170" t="s">
        <v>149</v>
      </c>
      <c r="B86" s="180" t="s">
        <v>47</v>
      </c>
      <c r="C86" s="34" t="s">
        <v>100</v>
      </c>
      <c r="D86" s="34" t="s">
        <v>210</v>
      </c>
      <c r="E86" s="125" t="s">
        <v>67</v>
      </c>
      <c r="F86" s="126">
        <v>1000</v>
      </c>
      <c r="G86" s="126">
        <v>1000</v>
      </c>
      <c r="H86" s="127">
        <v>1000</v>
      </c>
    </row>
    <row r="87" spans="1:8" ht="13.5">
      <c r="A87" s="171" t="s">
        <v>150</v>
      </c>
      <c r="B87" s="128" t="s">
        <v>4</v>
      </c>
      <c r="C87" s="37" t="s">
        <v>100</v>
      </c>
      <c r="D87" s="37" t="s">
        <v>5</v>
      </c>
      <c r="E87" s="113"/>
      <c r="F87" s="114">
        <f aca="true" t="shared" si="8" ref="F87:H89">F88</f>
        <v>738206</v>
      </c>
      <c r="G87" s="114">
        <f t="shared" si="8"/>
        <v>738206</v>
      </c>
      <c r="H87" s="115">
        <f t="shared" si="8"/>
        <v>738206</v>
      </c>
    </row>
    <row r="88" spans="1:8" ht="13.5">
      <c r="A88" s="169" t="s">
        <v>151</v>
      </c>
      <c r="B88" s="129" t="s">
        <v>17</v>
      </c>
      <c r="C88" s="20" t="s">
        <v>100</v>
      </c>
      <c r="D88" s="20" t="s">
        <v>16</v>
      </c>
      <c r="E88" s="116"/>
      <c r="F88" s="117">
        <f t="shared" si="8"/>
        <v>738206</v>
      </c>
      <c r="G88" s="117">
        <f t="shared" si="8"/>
        <v>738206</v>
      </c>
      <c r="H88" s="118">
        <f t="shared" si="8"/>
        <v>738206</v>
      </c>
    </row>
    <row r="89" spans="1:8" ht="13.5">
      <c r="A89" s="169" t="s">
        <v>152</v>
      </c>
      <c r="B89" s="119" t="s">
        <v>54</v>
      </c>
      <c r="C89" s="20" t="s">
        <v>100</v>
      </c>
      <c r="D89" s="20" t="s">
        <v>16</v>
      </c>
      <c r="E89" s="116" t="s">
        <v>81</v>
      </c>
      <c r="F89" s="117">
        <f>F90</f>
        <v>738206</v>
      </c>
      <c r="G89" s="117">
        <f t="shared" si="8"/>
        <v>738206</v>
      </c>
      <c r="H89" s="118">
        <f t="shared" si="8"/>
        <v>738206</v>
      </c>
    </row>
    <row r="90" spans="1:8" ht="39" customHeight="1" thickBot="1">
      <c r="A90" s="170" t="s">
        <v>153</v>
      </c>
      <c r="B90" s="110" t="s">
        <v>3</v>
      </c>
      <c r="C90" s="34" t="s">
        <v>100</v>
      </c>
      <c r="D90" s="34" t="s">
        <v>16</v>
      </c>
      <c r="E90" s="125" t="s">
        <v>88</v>
      </c>
      <c r="F90" s="126">
        <v>738206</v>
      </c>
      <c r="G90" s="126">
        <v>738206</v>
      </c>
      <c r="H90" s="127">
        <v>738206</v>
      </c>
    </row>
    <row r="91" spans="1:8" ht="13.5">
      <c r="A91" s="171" t="s">
        <v>154</v>
      </c>
      <c r="B91" s="62" t="s">
        <v>94</v>
      </c>
      <c r="C91" s="37" t="s">
        <v>101</v>
      </c>
      <c r="D91" s="37"/>
      <c r="E91" s="113"/>
      <c r="F91" s="114">
        <f>F92</f>
        <v>1000</v>
      </c>
      <c r="G91" s="114">
        <f>G92</f>
        <v>1000</v>
      </c>
      <c r="H91" s="115">
        <f>H92</f>
        <v>1000</v>
      </c>
    </row>
    <row r="92" spans="1:8" ht="13.5">
      <c r="A92" s="169" t="s">
        <v>155</v>
      </c>
      <c r="B92" s="130" t="s">
        <v>63</v>
      </c>
      <c r="C92" s="20" t="s">
        <v>101</v>
      </c>
      <c r="D92" s="20" t="s">
        <v>64</v>
      </c>
      <c r="E92" s="116"/>
      <c r="F92" s="117">
        <f>F93</f>
        <v>1000</v>
      </c>
      <c r="G92" s="117">
        <f aca="true" t="shared" si="9" ref="G92:H94">G93</f>
        <v>1000</v>
      </c>
      <c r="H92" s="118">
        <f t="shared" si="9"/>
        <v>1000</v>
      </c>
    </row>
    <row r="93" spans="1:8" ht="13.5">
      <c r="A93" s="169" t="s">
        <v>156</v>
      </c>
      <c r="B93" s="131" t="s">
        <v>0</v>
      </c>
      <c r="C93" s="20" t="s">
        <v>101</v>
      </c>
      <c r="D93" s="20" t="s">
        <v>15</v>
      </c>
      <c r="E93" s="116"/>
      <c r="F93" s="117">
        <f>F94</f>
        <v>1000</v>
      </c>
      <c r="G93" s="117">
        <f t="shared" si="9"/>
        <v>1000</v>
      </c>
      <c r="H93" s="118">
        <f t="shared" si="9"/>
        <v>1000</v>
      </c>
    </row>
    <row r="94" spans="1:8" ht="13.5">
      <c r="A94" s="169" t="s">
        <v>157</v>
      </c>
      <c r="B94" s="119" t="s">
        <v>54</v>
      </c>
      <c r="C94" s="20" t="s">
        <v>101</v>
      </c>
      <c r="D94" s="20" t="s">
        <v>15</v>
      </c>
      <c r="E94" s="116" t="s">
        <v>81</v>
      </c>
      <c r="F94" s="117">
        <f>F95</f>
        <v>1000</v>
      </c>
      <c r="G94" s="117">
        <f t="shared" si="9"/>
        <v>1000</v>
      </c>
      <c r="H94" s="118">
        <f t="shared" si="9"/>
        <v>1000</v>
      </c>
    </row>
    <row r="95" spans="1:8" ht="14.25" thickBot="1">
      <c r="A95" s="170" t="s">
        <v>158</v>
      </c>
      <c r="B95" s="132" t="s">
        <v>95</v>
      </c>
      <c r="C95" s="34" t="s">
        <v>101</v>
      </c>
      <c r="D95" s="34" t="s">
        <v>15</v>
      </c>
      <c r="E95" s="125" t="s">
        <v>31</v>
      </c>
      <c r="F95" s="126">
        <f>'прил 4 '!G40</f>
        <v>1000</v>
      </c>
      <c r="G95" s="126">
        <f>'прил 4 '!H40</f>
        <v>1000</v>
      </c>
      <c r="H95" s="127">
        <f>'прил 4 '!I40</f>
        <v>1000</v>
      </c>
    </row>
    <row r="96" spans="1:8" ht="54.75">
      <c r="A96" s="171" t="s">
        <v>159</v>
      </c>
      <c r="B96" s="135" t="s">
        <v>7</v>
      </c>
      <c r="C96" s="37" t="s">
        <v>111</v>
      </c>
      <c r="D96" s="37"/>
      <c r="E96" s="113"/>
      <c r="F96" s="114">
        <f>F97</f>
        <v>3300</v>
      </c>
      <c r="G96" s="114">
        <f aca="true" t="shared" si="10" ref="G96:H99">G97</f>
        <v>3300</v>
      </c>
      <c r="H96" s="115">
        <f t="shared" si="10"/>
        <v>3300</v>
      </c>
    </row>
    <row r="97" spans="1:8" ht="27">
      <c r="A97" s="169" t="s">
        <v>160</v>
      </c>
      <c r="B97" s="60" t="s">
        <v>237</v>
      </c>
      <c r="C97" s="20" t="s">
        <v>111</v>
      </c>
      <c r="D97" s="20" t="s">
        <v>60</v>
      </c>
      <c r="E97" s="116"/>
      <c r="F97" s="117">
        <f>F98</f>
        <v>3300</v>
      </c>
      <c r="G97" s="117">
        <f t="shared" si="10"/>
        <v>3300</v>
      </c>
      <c r="H97" s="118">
        <f t="shared" si="10"/>
        <v>3300</v>
      </c>
    </row>
    <row r="98" spans="1:8" ht="26.25">
      <c r="A98" s="169" t="s">
        <v>174</v>
      </c>
      <c r="B98" s="129" t="s">
        <v>61</v>
      </c>
      <c r="C98" s="20" t="s">
        <v>111</v>
      </c>
      <c r="D98" s="20" t="s">
        <v>62</v>
      </c>
      <c r="E98" s="116"/>
      <c r="F98" s="117">
        <f>F99</f>
        <v>3300</v>
      </c>
      <c r="G98" s="117">
        <f t="shared" si="10"/>
        <v>3300</v>
      </c>
      <c r="H98" s="118">
        <f t="shared" si="10"/>
        <v>3300</v>
      </c>
    </row>
    <row r="99" spans="1:8" ht="13.5">
      <c r="A99" s="169" t="s">
        <v>175</v>
      </c>
      <c r="B99" s="136" t="s">
        <v>54</v>
      </c>
      <c r="C99" s="20" t="s">
        <v>111</v>
      </c>
      <c r="D99" s="20" t="s">
        <v>62</v>
      </c>
      <c r="E99" s="116" t="s">
        <v>81</v>
      </c>
      <c r="F99" s="117">
        <f>F100</f>
        <v>3300</v>
      </c>
      <c r="G99" s="117">
        <f t="shared" si="10"/>
        <v>3300</v>
      </c>
      <c r="H99" s="118">
        <f t="shared" si="10"/>
        <v>3300</v>
      </c>
    </row>
    <row r="100" spans="1:8" ht="14.25" thickBot="1">
      <c r="A100" s="170" t="s">
        <v>176</v>
      </c>
      <c r="B100" s="132" t="s">
        <v>28</v>
      </c>
      <c r="C100" s="34" t="s">
        <v>111</v>
      </c>
      <c r="D100" s="34" t="s">
        <v>62</v>
      </c>
      <c r="E100" s="125" t="s">
        <v>32</v>
      </c>
      <c r="F100" s="126">
        <v>3300</v>
      </c>
      <c r="G100" s="126">
        <v>3300</v>
      </c>
      <c r="H100" s="127">
        <v>3300</v>
      </c>
    </row>
    <row r="101" spans="1:8" ht="27">
      <c r="A101" s="171" t="s">
        <v>189</v>
      </c>
      <c r="B101" s="62" t="s">
        <v>173</v>
      </c>
      <c r="C101" s="37" t="s">
        <v>112</v>
      </c>
      <c r="D101" s="37"/>
      <c r="E101" s="113"/>
      <c r="F101" s="114">
        <f>F102+F106</f>
        <v>108277</v>
      </c>
      <c r="G101" s="114">
        <f>G102+G106</f>
        <v>113020</v>
      </c>
      <c r="H101" s="115">
        <f>H102+H106</f>
        <v>117170</v>
      </c>
    </row>
    <row r="102" spans="1:8" ht="54.75">
      <c r="A102" s="169" t="s">
        <v>190</v>
      </c>
      <c r="B102" s="60" t="s">
        <v>55</v>
      </c>
      <c r="C102" s="20" t="s">
        <v>112</v>
      </c>
      <c r="D102" s="20" t="s">
        <v>56</v>
      </c>
      <c r="E102" s="133"/>
      <c r="F102" s="149">
        <f>F103</f>
        <v>81825</v>
      </c>
      <c r="G102" s="149">
        <f aca="true" t="shared" si="11" ref="G102:H104">G103</f>
        <v>81825</v>
      </c>
      <c r="H102" s="150">
        <f t="shared" si="11"/>
        <v>82000</v>
      </c>
    </row>
    <row r="103" spans="1:8" ht="27">
      <c r="A103" s="169" t="s">
        <v>191</v>
      </c>
      <c r="B103" s="60" t="s">
        <v>57</v>
      </c>
      <c r="C103" s="20" t="s">
        <v>112</v>
      </c>
      <c r="D103" s="20" t="s">
        <v>58</v>
      </c>
      <c r="E103" s="133"/>
      <c r="F103" s="149">
        <f>F104</f>
        <v>81825</v>
      </c>
      <c r="G103" s="149">
        <f t="shared" si="11"/>
        <v>81825</v>
      </c>
      <c r="H103" s="150">
        <f t="shared" si="11"/>
        <v>82000</v>
      </c>
    </row>
    <row r="104" spans="1:8" ht="13.5">
      <c r="A104" s="169" t="s">
        <v>192</v>
      </c>
      <c r="B104" s="129" t="s">
        <v>167</v>
      </c>
      <c r="C104" s="20" t="s">
        <v>112</v>
      </c>
      <c r="D104" s="20" t="s">
        <v>58</v>
      </c>
      <c r="E104" s="116" t="s">
        <v>34</v>
      </c>
      <c r="F104" s="149">
        <f>F105</f>
        <v>81825</v>
      </c>
      <c r="G104" s="149">
        <f t="shared" si="11"/>
        <v>81825</v>
      </c>
      <c r="H104" s="150">
        <f t="shared" si="11"/>
        <v>82000</v>
      </c>
    </row>
    <row r="105" spans="1:8" ht="13.5">
      <c r="A105" s="169" t="s">
        <v>193</v>
      </c>
      <c r="B105" s="129" t="s">
        <v>6</v>
      </c>
      <c r="C105" s="20" t="s">
        <v>112</v>
      </c>
      <c r="D105" s="20" t="s">
        <v>58</v>
      </c>
      <c r="E105" s="116" t="s">
        <v>35</v>
      </c>
      <c r="F105" s="149">
        <v>81825</v>
      </c>
      <c r="G105" s="149">
        <v>81825</v>
      </c>
      <c r="H105" s="150">
        <v>82000</v>
      </c>
    </row>
    <row r="106" spans="1:8" ht="27">
      <c r="A106" s="169" t="s">
        <v>194</v>
      </c>
      <c r="B106" s="60" t="s">
        <v>237</v>
      </c>
      <c r="C106" s="20" t="s">
        <v>112</v>
      </c>
      <c r="D106" s="20" t="s">
        <v>60</v>
      </c>
      <c r="E106" s="116"/>
      <c r="F106" s="149">
        <f aca="true" t="shared" si="12" ref="F106:H108">F107</f>
        <v>26452</v>
      </c>
      <c r="G106" s="149">
        <f t="shared" si="12"/>
        <v>31195</v>
      </c>
      <c r="H106" s="150">
        <f t="shared" si="12"/>
        <v>35170</v>
      </c>
    </row>
    <row r="107" spans="1:8" ht="27">
      <c r="A107" s="169" t="s">
        <v>233</v>
      </c>
      <c r="B107" s="60" t="s">
        <v>61</v>
      </c>
      <c r="C107" s="20" t="s">
        <v>112</v>
      </c>
      <c r="D107" s="20" t="s">
        <v>62</v>
      </c>
      <c r="E107" s="116"/>
      <c r="F107" s="149">
        <f t="shared" si="12"/>
        <v>26452</v>
      </c>
      <c r="G107" s="149">
        <f t="shared" si="12"/>
        <v>31195</v>
      </c>
      <c r="H107" s="150">
        <f t="shared" si="12"/>
        <v>35170</v>
      </c>
    </row>
    <row r="108" spans="1:8" ht="13.5">
      <c r="A108" s="169" t="s">
        <v>234</v>
      </c>
      <c r="B108" s="129" t="s">
        <v>167</v>
      </c>
      <c r="C108" s="20" t="s">
        <v>112</v>
      </c>
      <c r="D108" s="20" t="s">
        <v>62</v>
      </c>
      <c r="E108" s="116" t="s">
        <v>34</v>
      </c>
      <c r="F108" s="149">
        <f>F109</f>
        <v>26452</v>
      </c>
      <c r="G108" s="149">
        <f>G109</f>
        <v>31195</v>
      </c>
      <c r="H108" s="150">
        <f t="shared" si="12"/>
        <v>35170</v>
      </c>
    </row>
    <row r="109" spans="1:8" ht="14.25" thickBot="1">
      <c r="A109" s="170" t="s">
        <v>204</v>
      </c>
      <c r="B109" s="134" t="s">
        <v>6</v>
      </c>
      <c r="C109" s="34" t="s">
        <v>112</v>
      </c>
      <c r="D109" s="34" t="s">
        <v>62</v>
      </c>
      <c r="E109" s="125" t="s">
        <v>35</v>
      </c>
      <c r="F109" s="151">
        <v>26452</v>
      </c>
      <c r="G109" s="151">
        <v>31195</v>
      </c>
      <c r="H109" s="152">
        <v>35170</v>
      </c>
    </row>
    <row r="110" spans="1:8" ht="13.5">
      <c r="A110" s="171" t="s">
        <v>205</v>
      </c>
      <c r="B110" s="128" t="s">
        <v>4</v>
      </c>
      <c r="C110" s="37" t="s">
        <v>202</v>
      </c>
      <c r="D110" s="37" t="s">
        <v>5</v>
      </c>
      <c r="E110" s="113"/>
      <c r="F110" s="114">
        <f aca="true" t="shared" si="13" ref="F110:H112">F111</f>
        <v>50161</v>
      </c>
      <c r="G110" s="114">
        <f t="shared" si="13"/>
        <v>50161</v>
      </c>
      <c r="H110" s="115">
        <f t="shared" si="13"/>
        <v>50161</v>
      </c>
    </row>
    <row r="111" spans="1:8" ht="13.5">
      <c r="A111" s="169" t="s">
        <v>206</v>
      </c>
      <c r="B111" s="129" t="s">
        <v>17</v>
      </c>
      <c r="C111" s="20" t="s">
        <v>202</v>
      </c>
      <c r="D111" s="20" t="s">
        <v>16</v>
      </c>
      <c r="E111" s="116"/>
      <c r="F111" s="117">
        <f t="shared" si="13"/>
        <v>50161</v>
      </c>
      <c r="G111" s="117">
        <f t="shared" si="13"/>
        <v>50161</v>
      </c>
      <c r="H111" s="118">
        <f t="shared" si="13"/>
        <v>50161</v>
      </c>
    </row>
    <row r="112" spans="1:8" ht="13.5">
      <c r="A112" s="169" t="s">
        <v>207</v>
      </c>
      <c r="B112" s="119" t="s">
        <v>201</v>
      </c>
      <c r="C112" s="20" t="s">
        <v>202</v>
      </c>
      <c r="D112" s="20" t="s">
        <v>16</v>
      </c>
      <c r="E112" s="116" t="s">
        <v>197</v>
      </c>
      <c r="F112" s="117">
        <f>F113</f>
        <v>50161</v>
      </c>
      <c r="G112" s="117">
        <f t="shared" si="13"/>
        <v>50161</v>
      </c>
      <c r="H112" s="118">
        <f t="shared" si="13"/>
        <v>50161</v>
      </c>
    </row>
    <row r="113" spans="1:8" ht="14.25" thickBot="1">
      <c r="A113" s="170" t="s">
        <v>208</v>
      </c>
      <c r="B113" s="110" t="s">
        <v>199</v>
      </c>
      <c r="C113" s="34" t="s">
        <v>202</v>
      </c>
      <c r="D113" s="34" t="s">
        <v>16</v>
      </c>
      <c r="E113" s="125" t="s">
        <v>200</v>
      </c>
      <c r="F113" s="126">
        <v>50161</v>
      </c>
      <c r="G113" s="126">
        <v>50161</v>
      </c>
      <c r="H113" s="127">
        <v>50161</v>
      </c>
    </row>
    <row r="114" spans="1:8" ht="14.25" thickBot="1">
      <c r="A114" s="140" t="s">
        <v>209</v>
      </c>
      <c r="B114" s="69" t="s">
        <v>226</v>
      </c>
      <c r="C114" s="68"/>
      <c r="D114" s="68"/>
      <c r="E114" s="68"/>
      <c r="F114" s="70">
        <f>'прил 4 '!G105</f>
        <v>0</v>
      </c>
      <c r="G114" s="70">
        <v>130000</v>
      </c>
      <c r="H114" s="71">
        <v>255000</v>
      </c>
    </row>
    <row r="115" spans="1:8" s="55" customFormat="1" ht="14.25" thickBot="1">
      <c r="A115" s="140" t="s">
        <v>241</v>
      </c>
      <c r="B115" s="69" t="s">
        <v>18</v>
      </c>
      <c r="C115" s="68"/>
      <c r="D115" s="68"/>
      <c r="E115" s="68"/>
      <c r="F115" s="70">
        <f>F72+F17</f>
        <v>6062771.87</v>
      </c>
      <c r="G115" s="70">
        <f>G72+G17+G114</f>
        <v>5243196</v>
      </c>
      <c r="H115" s="71">
        <f>H72+H17+H114</f>
        <v>5198516</v>
      </c>
    </row>
    <row r="116" spans="1:6" s="55" customFormat="1" ht="12.75">
      <c r="A116" s="56"/>
      <c r="B116" s="57"/>
      <c r="C116" s="58"/>
      <c r="D116" s="58"/>
      <c r="E116" s="58"/>
      <c r="F116" s="59"/>
    </row>
    <row r="117" spans="1:8" s="55" customFormat="1" ht="12.75">
      <c r="A117" s="56"/>
      <c r="B117" s="57"/>
      <c r="C117" s="58"/>
      <c r="D117" s="58"/>
      <c r="E117" s="58"/>
      <c r="F117" s="59"/>
      <c r="G117" s="59"/>
      <c r="H117" s="59"/>
    </row>
    <row r="118" spans="1:6" s="55" customFormat="1" ht="12.75">
      <c r="A118" s="56"/>
      <c r="B118" s="57"/>
      <c r="C118" s="58"/>
      <c r="D118" s="58"/>
      <c r="E118" s="58"/>
      <c r="F118" s="59"/>
    </row>
    <row r="119" spans="1:6" s="55" customFormat="1" ht="12.75">
      <c r="A119" s="56"/>
      <c r="B119" s="57"/>
      <c r="C119" s="58"/>
      <c r="D119" s="58"/>
      <c r="E119" s="58"/>
      <c r="F119" s="59"/>
    </row>
    <row r="120" spans="1:6" s="55" customFormat="1" ht="12.75">
      <c r="A120" s="56"/>
      <c r="B120" s="57"/>
      <c r="C120" s="58"/>
      <c r="D120" s="58"/>
      <c r="E120" s="58"/>
      <c r="F120" s="59"/>
    </row>
    <row r="121" spans="1:6" s="55" customFormat="1" ht="12.75">
      <c r="A121" s="56"/>
      <c r="B121" s="57"/>
      <c r="C121" s="58"/>
      <c r="D121" s="58"/>
      <c r="E121" s="58"/>
      <c r="F121" s="59"/>
    </row>
    <row r="122" spans="1:6" s="55" customFormat="1" ht="12.75">
      <c r="A122" s="56"/>
      <c r="B122" s="57"/>
      <c r="C122" s="58"/>
      <c r="D122" s="58"/>
      <c r="E122" s="58"/>
      <c r="F122" s="59"/>
    </row>
    <row r="123" spans="1:6" s="55" customFormat="1" ht="12.75">
      <c r="A123" s="56"/>
      <c r="B123" s="57"/>
      <c r="C123" s="58"/>
      <c r="D123" s="58"/>
      <c r="E123" s="58"/>
      <c r="F123" s="59"/>
    </row>
    <row r="124" spans="1:6" s="55" customFormat="1" ht="12.75">
      <c r="A124" s="56"/>
      <c r="B124" s="57"/>
      <c r="C124" s="58"/>
      <c r="D124" s="58"/>
      <c r="E124" s="58"/>
      <c r="F124" s="59"/>
    </row>
    <row r="125" spans="1:6" s="55" customFormat="1" ht="12.75">
      <c r="A125" s="56"/>
      <c r="B125" s="57"/>
      <c r="C125" s="58"/>
      <c r="D125" s="58"/>
      <c r="E125" s="58"/>
      <c r="F125" s="59"/>
    </row>
    <row r="126" spans="1:6" s="55" customFormat="1" ht="12.75">
      <c r="A126" s="56"/>
      <c r="B126" s="57"/>
      <c r="C126" s="58"/>
      <c r="D126" s="58"/>
      <c r="E126" s="58"/>
      <c r="F126" s="59"/>
    </row>
    <row r="127" spans="1:6" s="55" customFormat="1" ht="12.75">
      <c r="A127" s="56"/>
      <c r="B127" s="57"/>
      <c r="C127" s="58"/>
      <c r="D127" s="58"/>
      <c r="E127" s="58"/>
      <c r="F127" s="59"/>
    </row>
    <row r="128" spans="1:6" s="55" customFormat="1" ht="12.75">
      <c r="A128" s="56"/>
      <c r="B128" s="57"/>
      <c r="C128" s="58"/>
      <c r="D128" s="58"/>
      <c r="E128" s="58"/>
      <c r="F128" s="59"/>
    </row>
    <row r="129" spans="1:6" s="55" customFormat="1" ht="12.75">
      <c r="A129" s="56"/>
      <c r="B129" s="57"/>
      <c r="C129" s="58"/>
      <c r="D129" s="58"/>
      <c r="E129" s="58"/>
      <c r="F129" s="59"/>
    </row>
    <row r="130" spans="1:6" s="55" customFormat="1" ht="12.75">
      <c r="A130" s="56"/>
      <c r="B130" s="57"/>
      <c r="C130" s="58"/>
      <c r="D130" s="58"/>
      <c r="E130" s="58"/>
      <c r="F130" s="59"/>
    </row>
    <row r="131" spans="1:6" s="55" customFormat="1" ht="12.75">
      <c r="A131" s="56"/>
      <c r="B131" s="57"/>
      <c r="C131" s="58"/>
      <c r="D131" s="58"/>
      <c r="E131" s="58"/>
      <c r="F131" s="59"/>
    </row>
    <row r="132" spans="1:6" s="55" customFormat="1" ht="12.75">
      <c r="A132" s="56"/>
      <c r="B132" s="57"/>
      <c r="C132" s="58"/>
      <c r="D132" s="58"/>
      <c r="E132" s="58"/>
      <c r="F132" s="59"/>
    </row>
    <row r="133" spans="1:6" s="55" customFormat="1" ht="12.75">
      <c r="A133" s="56"/>
      <c r="B133" s="57"/>
      <c r="C133" s="58"/>
      <c r="D133" s="58"/>
      <c r="E133" s="58"/>
      <c r="F133" s="59"/>
    </row>
  </sheetData>
  <sheetProtection/>
  <mergeCells count="5">
    <mergeCell ref="A11:H11"/>
    <mergeCell ref="A12:H12"/>
    <mergeCell ref="G1:H1"/>
    <mergeCell ref="G6:H6"/>
    <mergeCell ref="F7:H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2023-03-29T04:40:23Z</cp:lastPrinted>
  <dcterms:created xsi:type="dcterms:W3CDTF">2007-10-12T08:23:45Z</dcterms:created>
  <dcterms:modified xsi:type="dcterms:W3CDTF">2023-03-29T04:43:07Z</dcterms:modified>
  <cp:category/>
  <cp:version/>
  <cp:contentType/>
  <cp:contentStatus/>
</cp:coreProperties>
</file>