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3" sheetId="1" r:id="rId1"/>
    <sheet name="прил 4 " sheetId="2" r:id="rId2"/>
    <sheet name="прил 5" sheetId="3" r:id="rId3"/>
  </sheets>
  <definedNames>
    <definedName name="_xlnm.Print_Titles" localSheetId="0">'прил 3'!$14:$15</definedName>
  </definedNames>
  <calcPr fullCalcOnLoad="1"/>
</workbook>
</file>

<file path=xl/sharedStrings.xml><?xml version="1.0" encoding="utf-8"?>
<sst xmlns="http://schemas.openxmlformats.org/spreadsheetml/2006/main" count="1027" uniqueCount="252">
  <si>
    <t>Резервные средства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</si>
  <si>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</si>
  <si>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</si>
  <si>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</si>
  <si>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</si>
  <si>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</si>
  <si>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</si>
  <si>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</si>
  <si>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</si>
  <si>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</si>
  <si>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</si>
  <si>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</si>
  <si>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</si>
  <si>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</si>
  <si>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</si>
  <si>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</si>
  <si>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</si>
  <si>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</si>
  <si>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</si>
  <si>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</si>
  <si>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</si>
  <si>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</si>
  <si>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</si>
  <si>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</si>
  <si>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</si>
  <si>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</si>
  <si>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</si>
  <si>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</si>
  <si>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</si>
  <si>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</si>
  <si>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</si>
  <si>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</si>
  <si>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</si>
  <si>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</si>
  <si>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</si>
  <si>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</si>
  <si>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</si>
  <si>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</si>
  <si>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</si>
  <si>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</si>
  <si>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</si>
  <si>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</si>
  <si>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</si>
  <si>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</si>
  <si>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</si>
  <si>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</si>
  <si>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</si>
  <si>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</si>
  <si>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</si>
  <si>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</si>
  <si>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</si>
  <si>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</si>
  <si>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</si>
  <si>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</si>
  <si>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</si>
  <si>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</si>
  <si>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</si>
  <si>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</si>
  <si>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</si>
  <si>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</si>
  <si>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</si>
  <si>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</si>
  <si>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</si>
  <si>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</si>
  <si>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</si>
  <si>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</si>
  <si>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</si>
  <si>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</si>
  <si>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</si>
  <si>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</si>
  <si>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</si>
  <si>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</si>
  <si>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</si>
  <si>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</si>
  <si>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</si>
  <si>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</si>
  <si>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</si>
  <si>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</si>
  <si>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</si>
  <si>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</si>
  <si>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</si>
  <si>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</si>
  <si>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</si>
  <si>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</si>
  <si>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</si>
  <si>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</si>
  <si>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</si>
  <si>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</si>
  <si>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</si>
  <si>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</si>
  <si>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</si>
  <si>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</si>
  <si>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</si>
  <si>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</si>
  <si>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</si>
  <si>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</si>
  <si>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( руб.)</t>
  </si>
  <si>
    <t>829</t>
  </si>
  <si>
    <t>Администрация Степановского сельсовета Ирбейского района Красноярского края</t>
  </si>
  <si>
    <t>2200000000</t>
  </si>
  <si>
    <t>2200004600</t>
  </si>
  <si>
    <t>2200007050</t>
  </si>
  <si>
    <t>0100000000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</si>
  <si>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</si>
  <si>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</si>
  <si>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</si>
  <si>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</si>
  <si>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</si>
  <si>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</si>
  <si>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</si>
  <si>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</si>
  <si>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</si>
  <si>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</si>
  <si>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</si>
  <si>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</si>
  <si>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</si>
  <si>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</si>
  <si>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</si>
  <si>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</si>
  <si>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</si>
  <si>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</si>
  <si>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</si>
  <si>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</si>
  <si>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</si>
  <si>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</si>
  <si>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</si>
  <si>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</si>
  <si>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</si>
  <si>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</si>
  <si>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</si>
  <si>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</si>
  <si>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</si>
  <si>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</si>
  <si>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</si>
  <si>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</si>
  <si>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</si>
  <si>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</si>
  <si>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</si>
  <si>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</si>
  <si>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</si>
  <si>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</si>
  <si>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</si>
  <si>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</si>
  <si>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</si>
  <si>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</si>
  <si>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</si>
  <si>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</si>
  <si>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</si>
  <si>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</si>
  <si>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</si>
  <si>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</si>
  <si>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</si>
  <si>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</si>
  <si>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</si>
  <si>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</si>
  <si>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</si>
  <si>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</si>
  <si>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</si>
  <si>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</si>
  <si>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</si>
  <si>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</si>
  <si>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Муниципальная программа"Содействие развитию муниципального образования Степановский сельсовет  "</t>
  </si>
  <si>
    <t>Муниципальная программа "Содействие развитию муниципального образования  Степановский сельсовет "</t>
  </si>
  <si>
    <t xml:space="preserve">Муниципальная программа"Содействие развитию муниципального образования Степановский сельсовет"  </t>
  </si>
  <si>
    <t xml:space="preserve">Муниципальная подпрограмма "Развитие массовой физической культуры и спорта" </t>
  </si>
  <si>
    <t>Мероприятия по осуществлению дорожной деятельности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</si>
  <si>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</si>
  <si>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>НАЦИОНАЛЬНАЯ ОБОРОНА</t>
  </si>
  <si>
    <t>НАЦИОНАЛЬНАЯ ЭКОНОМИКА</t>
  </si>
  <si>
    <t>ЖИЛИЩНО-КОММУНАЛЬНОЕ ХОЗЯЙСТВО</t>
  </si>
  <si>
    <t>Мероприятия по содержанию мест захоронения</t>
  </si>
  <si>
    <t>Уличное освещение</t>
  </si>
  <si>
    <t>Прочие мероприятия</t>
  </si>
  <si>
    <t xml:space="preserve">Осуществление первичного воинского учета на территориях, где отсутствуют военные комиссариаты </t>
  </si>
  <si>
    <t>72</t>
  </si>
  <si>
    <t>73</t>
  </si>
  <si>
    <t>74</t>
  </si>
  <si>
    <t xml:space="preserve">Ведомственная структура расходов  бюджета сельского поселения </t>
  </si>
  <si>
    <t>Муниципальная программа Степановского сельсовета "Содействие развитию муниципального образования  Степановский сельсовет "</t>
  </si>
  <si>
    <t>Муниципальная подпрограмма "Развитие массовой физической культуры и спорта"</t>
  </si>
  <si>
    <t xml:space="preserve">Распределение бюджетных ассигнований по целевым статьям (муниципальным программам  бюджета сельского поселения и непрограммным направлениям деятельности), группам и подгруппам видов расходов, разделам, подразделам классификации расходов бюджета сельского поселения . </t>
  </si>
  <si>
    <t>Обеспечение пожарной безопасности</t>
  </si>
  <si>
    <t>0310</t>
  </si>
  <si>
    <t>Муниципальная подпрограмма "Обеспечение первичных мер пожарной безопасности в границах населенных пунктов поселения"</t>
  </si>
  <si>
    <t>Обеспечение деятельности (оказания услуг)подведомственных учреждений</t>
  </si>
  <si>
    <t xml:space="preserve">к решению Степановского </t>
  </si>
  <si>
    <t>сельского Совета депутатов</t>
  </si>
  <si>
    <t>к решению Степановского</t>
  </si>
  <si>
    <t>01400S4120</t>
  </si>
  <si>
    <t>0140000000</t>
  </si>
  <si>
    <t>75</t>
  </si>
  <si>
    <t>76</t>
  </si>
  <si>
    <t>77</t>
  </si>
  <si>
    <t>78</t>
  </si>
  <si>
    <t>79</t>
  </si>
  <si>
    <t>80</t>
  </si>
  <si>
    <t>Субсидии на содержание автомобильных дорог общего пользования</t>
  </si>
  <si>
    <t>Сумма на          2023 год</t>
  </si>
  <si>
    <t>ВСЕГО:</t>
  </si>
  <si>
    <t>1000</t>
  </si>
  <si>
    <t>Социальная политика</t>
  </si>
  <si>
    <t>Пенсионное обеспечение</t>
  </si>
  <si>
    <t>1001</t>
  </si>
  <si>
    <t>СОЦИАЛЬНАЯ ПОЛИТИКА</t>
  </si>
  <si>
    <t>2200010010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</si>
  <si>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</si>
  <si>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83</t>
  </si>
  <si>
    <t>84</t>
  </si>
  <si>
    <t>85</t>
  </si>
  <si>
    <t>86</t>
  </si>
  <si>
    <t>87</t>
  </si>
  <si>
    <t>88</t>
  </si>
  <si>
    <t>850</t>
  </si>
  <si>
    <t>Уплата налогов, сборов и иных платежей</t>
  </si>
  <si>
    <t>№ 5)</t>
  </si>
  <si>
    <t xml:space="preserve">(в редакции решения Степановского </t>
  </si>
  <si>
    <t>от  31.03.2021</t>
  </si>
  <si>
    <t>0140028100</t>
  </si>
  <si>
    <t>0110073380</t>
  </si>
  <si>
    <t>0110073880</t>
  </si>
  <si>
    <t>0110077450</t>
  </si>
  <si>
    <t>011007745</t>
  </si>
  <si>
    <t>Поддержка самообложения граждан в городских и сельских поселений</t>
  </si>
  <si>
    <t>Содействие развитию налогового потенциала</t>
  </si>
  <si>
    <t>Сумма на 2024 год</t>
  </si>
  <si>
    <t>Сумма на          2024 год</t>
  </si>
  <si>
    <t>0120075080</t>
  </si>
  <si>
    <t>Приложение 3</t>
  </si>
  <si>
    <t>Приложение 4</t>
  </si>
  <si>
    <t>Условно утверждённые расходы</t>
  </si>
  <si>
    <t>Условно утвержденные расходы</t>
  </si>
  <si>
    <t>Условно утвердженные расходы</t>
  </si>
  <si>
    <t>Распределение   бюджетных ассигнований бюджета 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</si>
  <si>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</si>
  <si>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2025 год</t>
  </si>
  <si>
    <t>на 2023 год и плановый период на 2024-2025 годов</t>
  </si>
  <si>
    <t>Сумма на          2025 год</t>
  </si>
  <si>
    <t>на 2023 год  и плановый период 2024-2025 годов</t>
  </si>
  <si>
    <t>01200S5080</t>
  </si>
  <si>
    <t>81</t>
  </si>
  <si>
    <t>82</t>
  </si>
  <si>
    <t>Массовый спорт</t>
  </si>
  <si>
    <t>1102</t>
  </si>
  <si>
    <t>Закупка товаров, работ и услуг для обеспечения государственных (муниципальных) нужд</t>
  </si>
  <si>
    <t>Подпрограмма "Поддержка муниципальных проектов и мероприятий по благоустройству территорий"</t>
  </si>
  <si>
    <t xml:space="preserve">Обеспечение  первичных мер пожарной безопасности </t>
  </si>
  <si>
    <t>Уплата  налогов, сборов и иных платежей</t>
  </si>
  <si>
    <t>89</t>
  </si>
  <si>
    <t>№ 40</t>
  </si>
  <si>
    <t>от  27.12.2022</t>
  </si>
  <si>
    <t xml:space="preserve">от 27.12.2022 </t>
  </si>
  <si>
    <t>от 27.12.2022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</si>
</sst>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4" fontId="15" fillId="0" borderId="0" xfId="53" applyNumberFormat="1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top"/>
    </xf>
    <xf numFmtId="2" fontId="13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4" fontId="11" fillId="0" borderId="0" xfId="53" applyNumberFormat="1" applyFont="1" applyFill="1" applyAlignment="1">
      <alignment horizontal="right"/>
      <protection/>
    </xf>
    <xf numFmtId="49" fontId="12" fillId="0" borderId="0" xfId="0" applyNumberFormat="1" applyFont="1" applyFill="1" applyAlignment="1">
      <alignment/>
    </xf>
    <xf numFmtId="4" fontId="11" fillId="0" borderId="0" xfId="54" applyNumberFormat="1" applyFont="1" applyFill="1" applyAlignment="1">
      <alignment horizontal="right"/>
      <protection/>
    </xf>
    <xf numFmtId="0" fontId="7" fillId="0" borderId="0" xfId="0" applyFont="1" applyFill="1" applyAlignment="1" quotePrefix="1">
      <alignment wrapText="1"/>
    </xf>
    <xf numFmtId="4" fontId="7" fillId="0" borderId="0" xfId="0" applyNumberFormat="1" applyFont="1" applyFill="1" applyAlignment="1" quotePrefix="1">
      <alignment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4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2" fontId="14" fillId="0" borderId="16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horizontal="left" vertical="center" wrapText="1"/>
    </xf>
    <xf numFmtId="2" fontId="14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20" xfId="0" applyNumberFormat="1" applyFont="1" applyFill="1" applyBorder="1" applyAlignment="1">
      <alignment horizontal="center" vertical="center" wrapText="1"/>
    </xf>
    <xf numFmtId="172" fontId="11" fillId="0" borderId="21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left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left"/>
    </xf>
    <xf numFmtId="178" fontId="16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14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top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vertical="top" wrapText="1"/>
    </xf>
    <xf numFmtId="2" fontId="17" fillId="0" borderId="18" xfId="0" applyNumberFormat="1" applyFont="1" applyFill="1" applyBorder="1" applyAlignment="1">
      <alignment horizontal="left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vertical="top" wrapText="1"/>
    </xf>
    <xf numFmtId="49" fontId="17" fillId="0" borderId="18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justify" vertical="top" wrapText="1"/>
    </xf>
    <xf numFmtId="0" fontId="14" fillId="0" borderId="17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/>
    </xf>
    <xf numFmtId="2" fontId="11" fillId="0" borderId="17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16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vertical="top" wrapText="1"/>
    </xf>
    <xf numFmtId="4" fontId="14" fillId="0" borderId="25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left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wrapText="1"/>
    </xf>
    <xf numFmtId="0" fontId="11" fillId="0" borderId="27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4" fontId="2" fillId="0" borderId="0" xfId="54" applyNumberFormat="1" applyFont="1" applyFill="1" applyAlignment="1">
      <alignment horizontal="lef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left" vertical="center" wrapText="1"/>
    </xf>
    <xf numFmtId="4" fontId="14" fillId="0" borderId="29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wrapText="1"/>
    </xf>
    <xf numFmtId="2" fontId="17" fillId="0" borderId="19" xfId="0" applyNumberFormat="1" applyFont="1" applyFill="1" applyBorder="1" applyAlignment="1">
      <alignment horizontal="left" vertical="center" wrapText="1"/>
    </xf>
    <xf numFmtId="49" fontId="17" fillId="0" borderId="20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4" fontId="17" fillId="0" borderId="21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/>
    </xf>
    <xf numFmtId="2" fontId="11" fillId="0" borderId="14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5.75390625" style="95" customWidth="1"/>
    <col min="2" max="2" width="30.625" style="96" customWidth="1"/>
    <col min="3" max="3" width="9.00390625" style="97" customWidth="1"/>
    <col min="4" max="4" width="17.375" style="98" customWidth="1"/>
    <col min="5" max="5" width="16.875" style="98" customWidth="1"/>
    <col min="6" max="6" width="17.00390625" style="98" customWidth="1"/>
    <col min="7" max="16384" width="9.125" style="84" customWidth="1"/>
  </cols>
  <sheetData>
    <row r="1" spans="1:6" s="1" customFormat="1" ht="18.75">
      <c r="A1" s="74"/>
      <c r="B1" s="75"/>
      <c r="D1" s="76"/>
      <c r="E1" s="77" t="s">
        <v>227</v>
      </c>
      <c r="F1" s="78"/>
    </row>
    <row r="2" spans="1:6" s="1" customFormat="1" ht="15.75">
      <c r="A2" s="74"/>
      <c r="B2" s="75"/>
      <c r="D2" s="79"/>
      <c r="E2" s="186" t="s">
        <v>185</v>
      </c>
      <c r="F2" s="186"/>
    </row>
    <row r="3" spans="1:6" s="1" customFormat="1" ht="15.75">
      <c r="A3" s="74"/>
      <c r="B3" s="75"/>
      <c r="D3" s="79"/>
      <c r="E3" s="186" t="s">
        <v>186</v>
      </c>
      <c r="F3" s="186"/>
    </row>
    <row r="4" spans="1:6" s="1" customFormat="1" ht="15.75">
      <c r="A4" s="74"/>
      <c r="B4" s="75"/>
      <c r="D4" s="79"/>
      <c r="E4" s="99" t="s">
        <v>249</v>
      </c>
      <c r="F4" s="99" t="s">
        <v>248</v>
      </c>
    </row>
    <row r="5" spans="1:6" s="1" customFormat="1" ht="15.75" hidden="1">
      <c r="A5" s="74"/>
      <c r="B5" s="75"/>
      <c r="D5" s="79"/>
      <c r="E5" s="99"/>
      <c r="F5" s="99"/>
    </row>
    <row r="6" spans="1:6" s="1" customFormat="1" ht="18.75" hidden="1">
      <c r="A6" s="74"/>
      <c r="B6" s="75"/>
      <c r="D6" s="76"/>
      <c r="E6" s="77" t="s">
        <v>33</v>
      </c>
      <c r="F6" s="78"/>
    </row>
    <row r="7" spans="1:6" s="1" customFormat="1" ht="15.75" hidden="1">
      <c r="A7" s="74"/>
      <c r="B7" s="75"/>
      <c r="D7" s="79"/>
      <c r="E7" s="186" t="s">
        <v>215</v>
      </c>
      <c r="F7" s="186"/>
    </row>
    <row r="8" spans="1:6" s="1" customFormat="1" ht="15.75" hidden="1">
      <c r="A8" s="74"/>
      <c r="B8" s="75"/>
      <c r="D8" s="79"/>
      <c r="E8" s="186" t="s">
        <v>186</v>
      </c>
      <c r="F8" s="186"/>
    </row>
    <row r="9" spans="1:6" s="1" customFormat="1" ht="15.75" hidden="1">
      <c r="A9" s="74"/>
      <c r="B9" s="75"/>
      <c r="D9" s="79"/>
      <c r="E9" s="99" t="s">
        <v>216</v>
      </c>
      <c r="F9" s="99" t="s">
        <v>214</v>
      </c>
    </row>
    <row r="10" spans="1:6" s="1" customFormat="1" ht="15.75">
      <c r="A10" s="74"/>
      <c r="B10" s="75"/>
      <c r="D10" s="79"/>
      <c r="E10" s="99"/>
      <c r="F10" s="99"/>
    </row>
    <row r="11" spans="1:6" s="1" customFormat="1" ht="15.75">
      <c r="A11" s="80"/>
      <c r="D11" s="79"/>
      <c r="E11" s="79"/>
      <c r="F11" s="79"/>
    </row>
    <row r="12" spans="1:6" s="1" customFormat="1" ht="58.5" customHeight="1">
      <c r="A12" s="187" t="s">
        <v>232</v>
      </c>
      <c r="B12" s="187"/>
      <c r="C12" s="187"/>
      <c r="D12" s="187"/>
      <c r="E12" s="187"/>
      <c r="F12" s="187"/>
    </row>
    <row r="13" spans="1:6" s="1" customFormat="1" ht="15.75">
      <c r="A13" s="80"/>
      <c r="D13" s="79"/>
      <c r="E13" s="79"/>
      <c r="F13" s="79" t="s">
        <v>66</v>
      </c>
    </row>
    <row r="14" spans="1:6" ht="45" customHeight="1">
      <c r="A14" s="81" t="s">
        <v>70</v>
      </c>
      <c r="B14" s="81" t="s">
        <v>71</v>
      </c>
      <c r="C14" s="82" t="s">
        <v>72</v>
      </c>
      <c r="D14" s="83" t="s">
        <v>233</v>
      </c>
      <c r="E14" s="83" t="s">
        <v>224</v>
      </c>
      <c r="F14" s="83" t="s">
        <v>234</v>
      </c>
    </row>
    <row r="15" spans="1:6" ht="15.75">
      <c r="A15" s="85" t="s">
        <v>73</v>
      </c>
      <c r="B15" s="86" t="s">
        <v>73</v>
      </c>
      <c r="C15" s="86" t="s">
        <v>74</v>
      </c>
      <c r="D15" s="87" t="s">
        <v>75</v>
      </c>
      <c r="E15" s="87" t="s">
        <v>76</v>
      </c>
      <c r="F15" s="87" t="s">
        <v>77</v>
      </c>
    </row>
    <row r="16" spans="1:6" ht="31.5">
      <c r="A16" s="85" t="s">
        <v>73</v>
      </c>
      <c r="B16" s="88" t="s">
        <v>80</v>
      </c>
      <c r="C16" s="89" t="s">
        <v>81</v>
      </c>
      <c r="D16" s="90">
        <f>D17+D18+D19+D20+D21</f>
        <v>4602399</v>
      </c>
      <c r="E16" s="90">
        <f>E17+E18+E19+E20+E21</f>
        <v>3827115</v>
      </c>
      <c r="F16" s="90">
        <f>F17+F18+F19+F20+F21</f>
        <v>3834085</v>
      </c>
    </row>
    <row r="17" spans="1:6" ht="66.75" customHeight="1">
      <c r="A17" s="85" t="s">
        <v>74</v>
      </c>
      <c r="B17" s="91" t="s">
        <v>46</v>
      </c>
      <c r="C17" s="85" t="s">
        <v>82</v>
      </c>
      <c r="D17" s="157">
        <v>1020884.65</v>
      </c>
      <c r="E17" s="157">
        <v>1020884.65</v>
      </c>
      <c r="F17" s="157">
        <v>1020884.65</v>
      </c>
    </row>
    <row r="18" spans="1:6" ht="126">
      <c r="A18" s="85" t="s">
        <v>75</v>
      </c>
      <c r="B18" s="91" t="s">
        <v>47</v>
      </c>
      <c r="C18" s="82" t="s">
        <v>67</v>
      </c>
      <c r="D18" s="92">
        <v>2839008.35</v>
      </c>
      <c r="E18" s="92">
        <v>2063724.35</v>
      </c>
      <c r="F18" s="92">
        <v>2070694.35</v>
      </c>
    </row>
    <row r="19" spans="1:6" ht="94.5">
      <c r="A19" s="85" t="s">
        <v>76</v>
      </c>
      <c r="B19" s="91" t="s">
        <v>48</v>
      </c>
      <c r="C19" s="82" t="s">
        <v>88</v>
      </c>
      <c r="D19" s="92">
        <v>738206</v>
      </c>
      <c r="E19" s="92">
        <v>738206</v>
      </c>
      <c r="F19" s="92">
        <v>738206</v>
      </c>
    </row>
    <row r="20" spans="1:6" ht="15.75">
      <c r="A20" s="85" t="s">
        <v>77</v>
      </c>
      <c r="B20" s="91" t="s">
        <v>49</v>
      </c>
      <c r="C20" s="82" t="s">
        <v>31</v>
      </c>
      <c r="D20" s="92">
        <f>'прил 4 '!G33</f>
        <v>1000</v>
      </c>
      <c r="E20" s="92">
        <v>1000</v>
      </c>
      <c r="F20" s="92">
        <v>1000</v>
      </c>
    </row>
    <row r="21" spans="1:6" ht="34.5" customHeight="1">
      <c r="A21" s="85" t="s">
        <v>78</v>
      </c>
      <c r="B21" s="25" t="s">
        <v>28</v>
      </c>
      <c r="C21" s="82" t="s">
        <v>32</v>
      </c>
      <c r="D21" s="92">
        <v>3300</v>
      </c>
      <c r="E21" s="92">
        <v>3300</v>
      </c>
      <c r="F21" s="92">
        <v>3300</v>
      </c>
    </row>
    <row r="22" spans="1:6" ht="15.75">
      <c r="A22" s="85" t="s">
        <v>79</v>
      </c>
      <c r="B22" s="88" t="s">
        <v>39</v>
      </c>
      <c r="C22" s="93" t="s">
        <v>34</v>
      </c>
      <c r="D22" s="94">
        <f>D23</f>
        <v>88730</v>
      </c>
      <c r="E22" s="94">
        <f>E23</f>
        <v>93020</v>
      </c>
      <c r="F22" s="94">
        <f>F23</f>
        <v>0</v>
      </c>
    </row>
    <row r="23" spans="1:6" ht="31.5">
      <c r="A23" s="85" t="s">
        <v>83</v>
      </c>
      <c r="B23" s="91" t="s">
        <v>6</v>
      </c>
      <c r="C23" s="82" t="s">
        <v>35</v>
      </c>
      <c r="D23" s="92">
        <v>88730</v>
      </c>
      <c r="E23" s="92">
        <v>93020</v>
      </c>
      <c r="F23" s="92">
        <v>0</v>
      </c>
    </row>
    <row r="24" spans="1:6" ht="50.25" customHeight="1">
      <c r="A24" s="85" t="s">
        <v>84</v>
      </c>
      <c r="B24" s="88" t="s">
        <v>38</v>
      </c>
      <c r="C24" s="93" t="s">
        <v>37</v>
      </c>
      <c r="D24" s="94">
        <f>D25</f>
        <v>105000</v>
      </c>
      <c r="E24" s="94">
        <f>E25</f>
        <v>105000</v>
      </c>
      <c r="F24" s="94">
        <f>F25</f>
        <v>105000</v>
      </c>
    </row>
    <row r="25" spans="1:6" ht="81" customHeight="1">
      <c r="A25" s="85" t="s">
        <v>85</v>
      </c>
      <c r="B25" s="158" t="s">
        <v>205</v>
      </c>
      <c r="C25" s="82" t="s">
        <v>182</v>
      </c>
      <c r="D25" s="92">
        <v>105000</v>
      </c>
      <c r="E25" s="92">
        <v>105000</v>
      </c>
      <c r="F25" s="92">
        <v>105000</v>
      </c>
    </row>
    <row r="26" spans="1:6" ht="15.75">
      <c r="A26" s="85" t="s">
        <v>86</v>
      </c>
      <c r="B26" s="88" t="s">
        <v>68</v>
      </c>
      <c r="C26" s="93" t="s">
        <v>69</v>
      </c>
      <c r="D26" s="94">
        <f>D27</f>
        <v>349400</v>
      </c>
      <c r="E26" s="94">
        <f>E27</f>
        <v>360900</v>
      </c>
      <c r="F26" s="94">
        <f>F27</f>
        <v>373300</v>
      </c>
    </row>
    <row r="27" spans="1:6" ht="33.75" customHeight="1">
      <c r="A27" s="85" t="s">
        <v>87</v>
      </c>
      <c r="B27" s="159" t="s">
        <v>13</v>
      </c>
      <c r="C27" s="82" t="s">
        <v>8</v>
      </c>
      <c r="D27" s="92">
        <f>200500+148900</f>
        <v>349400</v>
      </c>
      <c r="E27" s="92">
        <f>212000+148900</f>
        <v>360900</v>
      </c>
      <c r="F27" s="92">
        <f>224400+148900</f>
        <v>373300</v>
      </c>
    </row>
    <row r="28" spans="1:6" ht="39" customHeight="1">
      <c r="A28" s="85" t="s">
        <v>40</v>
      </c>
      <c r="B28" s="88" t="s">
        <v>89</v>
      </c>
      <c r="C28" s="93" t="s">
        <v>90</v>
      </c>
      <c r="D28" s="94">
        <f>D29</f>
        <v>691100</v>
      </c>
      <c r="E28" s="94">
        <f>E29</f>
        <v>571100</v>
      </c>
      <c r="F28" s="94">
        <f>F29</f>
        <v>371100</v>
      </c>
    </row>
    <row r="29" spans="1:6" ht="16.5" customHeight="1">
      <c r="A29" s="85" t="s">
        <v>120</v>
      </c>
      <c r="B29" s="91" t="s">
        <v>11</v>
      </c>
      <c r="C29" s="82" t="s">
        <v>10</v>
      </c>
      <c r="D29" s="92">
        <f>840000-148900</f>
        <v>691100</v>
      </c>
      <c r="E29" s="92">
        <f>720000-148900</f>
        <v>571100</v>
      </c>
      <c r="F29" s="92">
        <f>520000-148900</f>
        <v>371100</v>
      </c>
    </row>
    <row r="30" spans="1:6" ht="16.5" customHeight="1">
      <c r="A30" s="85" t="s">
        <v>121</v>
      </c>
      <c r="B30" s="88" t="s">
        <v>200</v>
      </c>
      <c r="C30" s="93" t="s">
        <v>199</v>
      </c>
      <c r="D30" s="94">
        <f>D31</f>
        <v>50161</v>
      </c>
      <c r="E30" s="94">
        <f>E31</f>
        <v>50161</v>
      </c>
      <c r="F30" s="94">
        <f>F31</f>
        <v>50161</v>
      </c>
    </row>
    <row r="31" spans="1:6" ht="25.5" customHeight="1">
      <c r="A31" s="85" t="s">
        <v>122</v>
      </c>
      <c r="B31" s="160" t="s">
        <v>201</v>
      </c>
      <c r="C31" s="82" t="s">
        <v>202</v>
      </c>
      <c r="D31" s="92">
        <v>50161</v>
      </c>
      <c r="E31" s="92">
        <v>50161</v>
      </c>
      <c r="F31" s="92">
        <v>50161</v>
      </c>
    </row>
    <row r="32" spans="1:6" ht="34.5" customHeight="1">
      <c r="A32" s="85" t="s">
        <v>21</v>
      </c>
      <c r="B32" s="88" t="s">
        <v>29</v>
      </c>
      <c r="C32" s="93" t="s">
        <v>30</v>
      </c>
      <c r="D32" s="94">
        <f>D33</f>
        <v>25000</v>
      </c>
      <c r="E32" s="94">
        <f>E33</f>
        <v>25000</v>
      </c>
      <c r="F32" s="94">
        <f>F33</f>
        <v>25000</v>
      </c>
    </row>
    <row r="33" spans="1:6" ht="21" customHeight="1">
      <c r="A33" s="85" t="s">
        <v>123</v>
      </c>
      <c r="B33" s="91" t="s">
        <v>241</v>
      </c>
      <c r="C33" s="82" t="s">
        <v>242</v>
      </c>
      <c r="D33" s="92">
        <v>25000</v>
      </c>
      <c r="E33" s="92">
        <v>25000</v>
      </c>
      <c r="F33" s="92">
        <v>25000</v>
      </c>
    </row>
    <row r="34" spans="1:6" ht="15.75">
      <c r="A34" s="85" t="s">
        <v>22</v>
      </c>
      <c r="B34" s="184" t="s">
        <v>45</v>
      </c>
      <c r="C34" s="185"/>
      <c r="D34" s="94">
        <f>D16+D22+D24+D26+D28+D32+D30</f>
        <v>5911790</v>
      </c>
      <c r="E34" s="94">
        <f>E16+E22+E24+E26+E28+E32+E30</f>
        <v>5032296</v>
      </c>
      <c r="F34" s="94">
        <f>F16+F22+F24+F26+F28+F32+F30</f>
        <v>4758646</v>
      </c>
    </row>
    <row r="35" spans="1:6" ht="31.5">
      <c r="A35" s="85" t="s">
        <v>113</v>
      </c>
      <c r="B35" s="88" t="s">
        <v>229</v>
      </c>
      <c r="C35" s="82"/>
      <c r="D35" s="92">
        <f>'прил 4 '!G101</f>
        <v>0</v>
      </c>
      <c r="E35" s="92">
        <v>130000</v>
      </c>
      <c r="F35" s="92">
        <v>255000</v>
      </c>
    </row>
    <row r="36" spans="1:6" ht="15.75">
      <c r="A36" s="85" t="s">
        <v>114</v>
      </c>
      <c r="B36" s="88" t="s">
        <v>198</v>
      </c>
      <c r="C36" s="93"/>
      <c r="D36" s="94">
        <f>D16+D22+D24+D26+D28+D32+D30</f>
        <v>5911790</v>
      </c>
      <c r="E36" s="94">
        <f>E16+E22+E24+E26+E28+E32+E30+E35</f>
        <v>5162296</v>
      </c>
      <c r="F36" s="94">
        <f>F16+F22+F24+F26+F28+F32+F30+F35</f>
        <v>5013646</v>
      </c>
    </row>
  </sheetData>
  <sheetProtection/>
  <mergeCells count="6">
    <mergeCell ref="B34:C34"/>
    <mergeCell ref="E3:F3"/>
    <mergeCell ref="E2:F2"/>
    <mergeCell ref="A12:F12"/>
    <mergeCell ref="E7:F7"/>
    <mergeCell ref="E8:F8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="90" zoomScaleNormal="90" zoomScaleSheetLayoutView="75" zoomScalePageLayoutView="0" workbookViewId="0" topLeftCell="A1">
      <selection activeCell="E10" sqref="E10"/>
    </sheetView>
  </sheetViews>
  <sheetFormatPr defaultColWidth="9.00390625" defaultRowHeight="12.75"/>
  <cols>
    <col min="1" max="1" width="6.75390625" style="20" customWidth="1"/>
    <col min="2" max="2" width="44.375" style="3" customWidth="1"/>
    <col min="3" max="3" width="11.125" style="4" customWidth="1"/>
    <col min="4" max="4" width="11.875" style="4" customWidth="1"/>
    <col min="5" max="5" width="11.625" style="4" customWidth="1"/>
    <col min="6" max="6" width="10.625" style="4" customWidth="1"/>
    <col min="7" max="7" width="15.625" style="9" customWidth="1"/>
    <col min="8" max="8" width="16.375" style="9" customWidth="1"/>
    <col min="9" max="9" width="15.625" style="9" customWidth="1"/>
    <col min="10" max="16384" width="9.125" style="1" customWidth="1"/>
  </cols>
  <sheetData>
    <row r="1" spans="7:9" ht="18.75">
      <c r="G1" s="5"/>
      <c r="H1" s="19" t="s">
        <v>228</v>
      </c>
      <c r="I1" s="15"/>
    </row>
    <row r="2" spans="7:9" ht="18.75">
      <c r="G2" s="6"/>
      <c r="H2" s="17" t="s">
        <v>187</v>
      </c>
      <c r="I2" s="16"/>
    </row>
    <row r="3" spans="7:9" ht="18.75">
      <c r="G3" s="6"/>
      <c r="H3" s="18" t="s">
        <v>186</v>
      </c>
      <c r="I3" s="16"/>
    </row>
    <row r="4" spans="6:9" ht="15.75">
      <c r="F4" s="10"/>
      <c r="G4" s="7"/>
      <c r="H4" s="156" t="s">
        <v>250</v>
      </c>
      <c r="I4" s="156" t="s">
        <v>248</v>
      </c>
    </row>
    <row r="6" spans="1:9" ht="15.75">
      <c r="A6" s="188" t="s">
        <v>177</v>
      </c>
      <c r="B6" s="188"/>
      <c r="C6" s="188"/>
      <c r="D6" s="188"/>
      <c r="E6" s="188"/>
      <c r="F6" s="188"/>
      <c r="G6" s="188"/>
      <c r="H6" s="188"/>
      <c r="I6" s="188"/>
    </row>
    <row r="7" spans="1:9" ht="15.75">
      <c r="A7" s="188" t="s">
        <v>235</v>
      </c>
      <c r="B7" s="188"/>
      <c r="C7" s="188"/>
      <c r="D7" s="188"/>
      <c r="E7" s="188"/>
      <c r="F7" s="188"/>
      <c r="G7" s="188"/>
      <c r="H7" s="188"/>
      <c r="I7" s="188"/>
    </row>
    <row r="8" spans="1:9" ht="15.75">
      <c r="A8" s="100"/>
      <c r="B8" s="2"/>
      <c r="C8" s="8"/>
      <c r="D8" s="8"/>
      <c r="E8" s="8"/>
      <c r="F8" s="8"/>
      <c r="G8" s="5"/>
      <c r="H8" s="5"/>
      <c r="I8" s="5"/>
    </row>
    <row r="9" ht="15.75">
      <c r="I9" s="9" t="s">
        <v>96</v>
      </c>
    </row>
    <row r="10" spans="1:9" ht="38.25">
      <c r="A10" s="11" t="s">
        <v>70</v>
      </c>
      <c r="B10" s="11" t="s">
        <v>50</v>
      </c>
      <c r="C10" s="12" t="s">
        <v>51</v>
      </c>
      <c r="D10" s="12" t="s">
        <v>52</v>
      </c>
      <c r="E10" s="12" t="s">
        <v>26</v>
      </c>
      <c r="F10" s="12" t="s">
        <v>27</v>
      </c>
      <c r="G10" s="14" t="s">
        <v>197</v>
      </c>
      <c r="H10" s="14" t="s">
        <v>225</v>
      </c>
      <c r="I10" s="14" t="s">
        <v>236</v>
      </c>
    </row>
    <row r="11" spans="1:9" ht="15.75">
      <c r="A11" s="13" t="s">
        <v>73</v>
      </c>
      <c r="B11" s="12" t="s">
        <v>74</v>
      </c>
      <c r="C11" s="13" t="s">
        <v>75</v>
      </c>
      <c r="D11" s="12" t="s">
        <v>76</v>
      </c>
      <c r="E11" s="13" t="s">
        <v>77</v>
      </c>
      <c r="F11" s="12" t="s">
        <v>78</v>
      </c>
      <c r="G11" s="13" t="s">
        <v>79</v>
      </c>
      <c r="H11" s="12" t="s">
        <v>83</v>
      </c>
      <c r="I11" s="13" t="s">
        <v>84</v>
      </c>
    </row>
    <row r="12" spans="1:9" ht="42.75">
      <c r="A12" s="27" t="s">
        <v>73</v>
      </c>
      <c r="B12" s="21" t="s">
        <v>98</v>
      </c>
      <c r="C12" s="22" t="s">
        <v>97</v>
      </c>
      <c r="D12" s="22"/>
      <c r="E12" s="22"/>
      <c r="F12" s="22"/>
      <c r="G12" s="23"/>
      <c r="H12" s="23"/>
      <c r="I12" s="23"/>
    </row>
    <row r="13" spans="1:9" ht="15.75">
      <c r="A13" s="27" t="s">
        <v>74</v>
      </c>
      <c r="B13" s="28" t="s">
        <v>54</v>
      </c>
      <c r="C13" s="29" t="s">
        <v>97</v>
      </c>
      <c r="D13" s="27" t="s">
        <v>81</v>
      </c>
      <c r="E13" s="27" t="s">
        <v>53</v>
      </c>
      <c r="F13" s="27" t="s">
        <v>53</v>
      </c>
      <c r="G13" s="30">
        <f>G14+G19+G28+G33+G37</f>
        <v>4602399</v>
      </c>
      <c r="H13" s="30">
        <f>H14+H19+H28+H33+H37</f>
        <v>3827115</v>
      </c>
      <c r="I13" s="30">
        <f>I14+I19+I28+I33+I37</f>
        <v>3834085</v>
      </c>
    </row>
    <row r="14" spans="1:9" ht="38.25">
      <c r="A14" s="27" t="s">
        <v>75</v>
      </c>
      <c r="B14" s="28" t="s">
        <v>46</v>
      </c>
      <c r="C14" s="29" t="s">
        <v>97</v>
      </c>
      <c r="D14" s="27" t="s">
        <v>82</v>
      </c>
      <c r="E14" s="27" t="s">
        <v>53</v>
      </c>
      <c r="F14" s="27" t="s">
        <v>53</v>
      </c>
      <c r="G14" s="30">
        <f aca="true" t="shared" si="0" ref="G14:I17">G15</f>
        <v>1020884.65</v>
      </c>
      <c r="H14" s="30">
        <f t="shared" si="0"/>
        <v>1020884.65</v>
      </c>
      <c r="I14" s="30">
        <f t="shared" si="0"/>
        <v>1020884.65</v>
      </c>
    </row>
    <row r="15" spans="1:9" ht="25.5">
      <c r="A15" s="12" t="s">
        <v>76</v>
      </c>
      <c r="B15" s="24" t="s">
        <v>93</v>
      </c>
      <c r="C15" s="22" t="s">
        <v>97</v>
      </c>
      <c r="D15" s="12" t="s">
        <v>82</v>
      </c>
      <c r="E15" s="12" t="s">
        <v>99</v>
      </c>
      <c r="F15" s="12" t="s">
        <v>53</v>
      </c>
      <c r="G15" s="14">
        <f>G16</f>
        <v>1020884.65</v>
      </c>
      <c r="H15" s="14">
        <f t="shared" si="0"/>
        <v>1020884.65</v>
      </c>
      <c r="I15" s="14">
        <f t="shared" si="0"/>
        <v>1020884.65</v>
      </c>
    </row>
    <row r="16" spans="1:9" ht="15.75">
      <c r="A16" s="12" t="s">
        <v>77</v>
      </c>
      <c r="B16" s="24" t="s">
        <v>92</v>
      </c>
      <c r="C16" s="22" t="s">
        <v>97</v>
      </c>
      <c r="D16" s="12" t="s">
        <v>82</v>
      </c>
      <c r="E16" s="12" t="s">
        <v>100</v>
      </c>
      <c r="F16" s="12" t="s">
        <v>53</v>
      </c>
      <c r="G16" s="14">
        <f t="shared" si="0"/>
        <v>1020884.65</v>
      </c>
      <c r="H16" s="14">
        <f t="shared" si="0"/>
        <v>1020884.65</v>
      </c>
      <c r="I16" s="14">
        <f t="shared" si="0"/>
        <v>1020884.65</v>
      </c>
    </row>
    <row r="17" spans="1:9" ht="63.75">
      <c r="A17" s="12" t="s">
        <v>78</v>
      </c>
      <c r="B17" s="24" t="s">
        <v>55</v>
      </c>
      <c r="C17" s="22" t="s">
        <v>97</v>
      </c>
      <c r="D17" s="12" t="s">
        <v>82</v>
      </c>
      <c r="E17" s="12" t="s">
        <v>100</v>
      </c>
      <c r="F17" s="12" t="s">
        <v>56</v>
      </c>
      <c r="G17" s="14">
        <f t="shared" si="0"/>
        <v>1020884.65</v>
      </c>
      <c r="H17" s="14">
        <f t="shared" si="0"/>
        <v>1020884.65</v>
      </c>
      <c r="I17" s="14">
        <f t="shared" si="0"/>
        <v>1020884.65</v>
      </c>
    </row>
    <row r="18" spans="1:9" ht="25.5">
      <c r="A18" s="12" t="s">
        <v>79</v>
      </c>
      <c r="B18" s="24" t="s">
        <v>57</v>
      </c>
      <c r="C18" s="22" t="s">
        <v>97</v>
      </c>
      <c r="D18" s="12" t="s">
        <v>82</v>
      </c>
      <c r="E18" s="12" t="s">
        <v>100</v>
      </c>
      <c r="F18" s="12" t="s">
        <v>58</v>
      </c>
      <c r="G18" s="14">
        <v>1020884.65</v>
      </c>
      <c r="H18" s="14">
        <v>1020884.65</v>
      </c>
      <c r="I18" s="14">
        <v>1020884.65</v>
      </c>
    </row>
    <row r="19" spans="1:9" ht="51">
      <c r="A19" s="27" t="s">
        <v>83</v>
      </c>
      <c r="B19" s="28" t="s">
        <v>47</v>
      </c>
      <c r="C19" s="29" t="s">
        <v>97</v>
      </c>
      <c r="D19" s="27" t="s">
        <v>67</v>
      </c>
      <c r="E19" s="27" t="s">
        <v>53</v>
      </c>
      <c r="F19" s="27" t="s">
        <v>53</v>
      </c>
      <c r="G19" s="30">
        <f aca="true" t="shared" si="1" ref="G19:I20">G20</f>
        <v>2839008.35</v>
      </c>
      <c r="H19" s="30">
        <f t="shared" si="1"/>
        <v>2063724.35</v>
      </c>
      <c r="I19" s="30">
        <f t="shared" si="1"/>
        <v>2070694.35</v>
      </c>
    </row>
    <row r="20" spans="1:9" ht="25.5">
      <c r="A20" s="12" t="s">
        <v>84</v>
      </c>
      <c r="B20" s="24" t="s">
        <v>93</v>
      </c>
      <c r="C20" s="22" t="s">
        <v>97</v>
      </c>
      <c r="D20" s="12" t="s">
        <v>67</v>
      </c>
      <c r="E20" s="12" t="s">
        <v>99</v>
      </c>
      <c r="F20" s="12" t="s">
        <v>53</v>
      </c>
      <c r="G20" s="14">
        <f t="shared" si="1"/>
        <v>2839008.35</v>
      </c>
      <c r="H20" s="14">
        <f t="shared" si="1"/>
        <v>2063724.35</v>
      </c>
      <c r="I20" s="14">
        <f t="shared" si="1"/>
        <v>2070694.35</v>
      </c>
    </row>
    <row r="21" spans="1:9" ht="25.5">
      <c r="A21" s="12" t="s">
        <v>85</v>
      </c>
      <c r="B21" s="24" t="s">
        <v>91</v>
      </c>
      <c r="C21" s="22" t="s">
        <v>97</v>
      </c>
      <c r="D21" s="12" t="s">
        <v>67</v>
      </c>
      <c r="E21" s="12" t="s">
        <v>100</v>
      </c>
      <c r="F21" s="12" t="s">
        <v>53</v>
      </c>
      <c r="G21" s="14">
        <f>G22+G24+G26</f>
        <v>2839008.35</v>
      </c>
      <c r="H21" s="14">
        <f>H22+H24+H26</f>
        <v>2063724.35</v>
      </c>
      <c r="I21" s="14">
        <f>I22+I24+I26</f>
        <v>2070694.35</v>
      </c>
    </row>
    <row r="22" spans="1:9" ht="63.75">
      <c r="A22" s="12" t="s">
        <v>86</v>
      </c>
      <c r="B22" s="24" t="s">
        <v>55</v>
      </c>
      <c r="C22" s="22" t="s">
        <v>97</v>
      </c>
      <c r="D22" s="12" t="s">
        <v>67</v>
      </c>
      <c r="E22" s="12" t="s">
        <v>100</v>
      </c>
      <c r="F22" s="12" t="s">
        <v>56</v>
      </c>
      <c r="G22" s="14">
        <f>G23</f>
        <v>1832308.25</v>
      </c>
      <c r="H22" s="14">
        <f>H23</f>
        <v>1832308.25</v>
      </c>
      <c r="I22" s="14">
        <f>I23</f>
        <v>1832308.25</v>
      </c>
    </row>
    <row r="23" spans="1:9" ht="25.5">
      <c r="A23" s="12" t="s">
        <v>87</v>
      </c>
      <c r="B23" s="24" t="s">
        <v>57</v>
      </c>
      <c r="C23" s="22" t="s">
        <v>97</v>
      </c>
      <c r="D23" s="12" t="s">
        <v>67</v>
      </c>
      <c r="E23" s="12" t="s">
        <v>100</v>
      </c>
      <c r="F23" s="12" t="s">
        <v>58</v>
      </c>
      <c r="G23" s="14">
        <v>1832308.25</v>
      </c>
      <c r="H23" s="14">
        <v>1832308.25</v>
      </c>
      <c r="I23" s="14">
        <v>1832308.25</v>
      </c>
    </row>
    <row r="24" spans="1:9" ht="25.5">
      <c r="A24" s="12" t="s">
        <v>40</v>
      </c>
      <c r="B24" s="24" t="s">
        <v>243</v>
      </c>
      <c r="C24" s="22" t="s">
        <v>97</v>
      </c>
      <c r="D24" s="12" t="s">
        <v>67</v>
      </c>
      <c r="E24" s="12" t="s">
        <v>100</v>
      </c>
      <c r="F24" s="12" t="s">
        <v>60</v>
      </c>
      <c r="G24" s="14">
        <f>G25</f>
        <v>1005700.1</v>
      </c>
      <c r="H24" s="14">
        <f>H25</f>
        <v>230416.1</v>
      </c>
      <c r="I24" s="14">
        <f>I25</f>
        <v>237386.1</v>
      </c>
    </row>
    <row r="25" spans="1:9" ht="38.25">
      <c r="A25" s="12" t="s">
        <v>120</v>
      </c>
      <c r="B25" s="24" t="s">
        <v>61</v>
      </c>
      <c r="C25" s="22" t="s">
        <v>97</v>
      </c>
      <c r="D25" s="12" t="s">
        <v>67</v>
      </c>
      <c r="E25" s="12" t="s">
        <v>100</v>
      </c>
      <c r="F25" s="12" t="s">
        <v>62</v>
      </c>
      <c r="G25" s="14">
        <v>1005700.1</v>
      </c>
      <c r="H25" s="14">
        <v>230416.1</v>
      </c>
      <c r="I25" s="14">
        <v>237386.1</v>
      </c>
    </row>
    <row r="26" spans="1:9" ht="15.75">
      <c r="A26" s="12" t="s">
        <v>121</v>
      </c>
      <c r="B26" s="24" t="s">
        <v>63</v>
      </c>
      <c r="C26" s="22" t="s">
        <v>97</v>
      </c>
      <c r="D26" s="12" t="s">
        <v>67</v>
      </c>
      <c r="E26" s="12" t="s">
        <v>100</v>
      </c>
      <c r="F26" s="12" t="s">
        <v>64</v>
      </c>
      <c r="G26" s="14">
        <f>G27</f>
        <v>1000</v>
      </c>
      <c r="H26" s="14">
        <f>H27</f>
        <v>1000</v>
      </c>
      <c r="I26" s="14">
        <f>I27</f>
        <v>1000</v>
      </c>
    </row>
    <row r="27" spans="1:9" ht="15.75">
      <c r="A27" s="12" t="s">
        <v>122</v>
      </c>
      <c r="B27" s="24" t="s">
        <v>246</v>
      </c>
      <c r="C27" s="22" t="s">
        <v>97</v>
      </c>
      <c r="D27" s="12" t="s">
        <v>67</v>
      </c>
      <c r="E27" s="12" t="s">
        <v>100</v>
      </c>
      <c r="F27" s="12" t="s">
        <v>212</v>
      </c>
      <c r="G27" s="14">
        <v>1000</v>
      </c>
      <c r="H27" s="14">
        <v>1000</v>
      </c>
      <c r="I27" s="14">
        <v>1000</v>
      </c>
    </row>
    <row r="28" spans="1:9" ht="48.75" customHeight="1">
      <c r="A28" s="27" t="s">
        <v>21</v>
      </c>
      <c r="B28" s="31" t="s">
        <v>3</v>
      </c>
      <c r="C28" s="29" t="s">
        <v>97</v>
      </c>
      <c r="D28" s="27" t="s">
        <v>88</v>
      </c>
      <c r="E28" s="27"/>
      <c r="F28" s="27"/>
      <c r="G28" s="30">
        <f aca="true" t="shared" si="2" ref="G28:I29">G29</f>
        <v>738206</v>
      </c>
      <c r="H28" s="30">
        <f t="shared" si="2"/>
        <v>738206</v>
      </c>
      <c r="I28" s="30">
        <f t="shared" si="2"/>
        <v>738206</v>
      </c>
    </row>
    <row r="29" spans="1:9" ht="28.5" customHeight="1">
      <c r="A29" s="12" t="s">
        <v>123</v>
      </c>
      <c r="B29" s="24" t="s">
        <v>93</v>
      </c>
      <c r="C29" s="22" t="s">
        <v>97</v>
      </c>
      <c r="D29" s="12" t="s">
        <v>88</v>
      </c>
      <c r="E29" s="12" t="s">
        <v>99</v>
      </c>
      <c r="F29" s="12"/>
      <c r="G29" s="14">
        <f t="shared" si="2"/>
        <v>738206</v>
      </c>
      <c r="H29" s="14">
        <f t="shared" si="2"/>
        <v>738206</v>
      </c>
      <c r="I29" s="14">
        <f t="shared" si="2"/>
        <v>738206</v>
      </c>
    </row>
    <row r="30" spans="1:9" ht="25.5">
      <c r="A30" s="12" t="s">
        <v>22</v>
      </c>
      <c r="B30" s="24" t="s">
        <v>91</v>
      </c>
      <c r="C30" s="22" t="s">
        <v>97</v>
      </c>
      <c r="D30" s="12" t="s">
        <v>88</v>
      </c>
      <c r="E30" s="12" t="s">
        <v>100</v>
      </c>
      <c r="F30" s="12"/>
      <c r="G30" s="14">
        <f aca="true" t="shared" si="3" ref="G30:I31">G31</f>
        <v>738206</v>
      </c>
      <c r="H30" s="14">
        <f t="shared" si="3"/>
        <v>738206</v>
      </c>
      <c r="I30" s="14">
        <f t="shared" si="3"/>
        <v>738206</v>
      </c>
    </row>
    <row r="31" spans="1:9" ht="15.75">
      <c r="A31" s="12" t="s">
        <v>113</v>
      </c>
      <c r="B31" s="24" t="s">
        <v>4</v>
      </c>
      <c r="C31" s="22" t="s">
        <v>97</v>
      </c>
      <c r="D31" s="12" t="s">
        <v>88</v>
      </c>
      <c r="E31" s="12" t="s">
        <v>100</v>
      </c>
      <c r="F31" s="12" t="s">
        <v>5</v>
      </c>
      <c r="G31" s="14">
        <f t="shared" si="3"/>
        <v>738206</v>
      </c>
      <c r="H31" s="14">
        <f t="shared" si="3"/>
        <v>738206</v>
      </c>
      <c r="I31" s="14">
        <f t="shared" si="3"/>
        <v>738206</v>
      </c>
    </row>
    <row r="32" spans="1:9" ht="15.75">
      <c r="A32" s="12" t="s">
        <v>114</v>
      </c>
      <c r="B32" s="24" t="s">
        <v>17</v>
      </c>
      <c r="C32" s="22" t="s">
        <v>97</v>
      </c>
      <c r="D32" s="12" t="s">
        <v>88</v>
      </c>
      <c r="E32" s="12" t="s">
        <v>100</v>
      </c>
      <c r="F32" s="12" t="s">
        <v>16</v>
      </c>
      <c r="G32" s="14">
        <v>738206</v>
      </c>
      <c r="H32" s="14">
        <v>738206</v>
      </c>
      <c r="I32" s="14">
        <v>738206</v>
      </c>
    </row>
    <row r="33" spans="1:9" ht="15.75">
      <c r="A33" s="27" t="s">
        <v>115</v>
      </c>
      <c r="B33" s="28" t="s">
        <v>49</v>
      </c>
      <c r="C33" s="29" t="s">
        <v>97</v>
      </c>
      <c r="D33" s="27" t="s">
        <v>31</v>
      </c>
      <c r="E33" s="27"/>
      <c r="F33" s="27"/>
      <c r="G33" s="30">
        <f aca="true" t="shared" si="4" ref="G33:I35">G34</f>
        <v>1000</v>
      </c>
      <c r="H33" s="30">
        <f t="shared" si="4"/>
        <v>1000</v>
      </c>
      <c r="I33" s="30">
        <f t="shared" si="4"/>
        <v>1000</v>
      </c>
    </row>
    <row r="34" spans="1:9" ht="15.75">
      <c r="A34" s="12" t="s">
        <v>116</v>
      </c>
      <c r="B34" s="24" t="s">
        <v>94</v>
      </c>
      <c r="C34" s="22" t="s">
        <v>97</v>
      </c>
      <c r="D34" s="12" t="s">
        <v>31</v>
      </c>
      <c r="E34" s="12" t="s">
        <v>101</v>
      </c>
      <c r="F34" s="12"/>
      <c r="G34" s="14">
        <f t="shared" si="4"/>
        <v>1000</v>
      </c>
      <c r="H34" s="14">
        <f t="shared" si="4"/>
        <v>1000</v>
      </c>
      <c r="I34" s="14">
        <f t="shared" si="4"/>
        <v>1000</v>
      </c>
    </row>
    <row r="35" spans="1:9" ht="15.75">
      <c r="A35" s="12" t="s">
        <v>117</v>
      </c>
      <c r="B35" s="141" t="s">
        <v>63</v>
      </c>
      <c r="C35" s="22" t="s">
        <v>97</v>
      </c>
      <c r="D35" s="12" t="s">
        <v>31</v>
      </c>
      <c r="E35" s="12" t="s">
        <v>101</v>
      </c>
      <c r="F35" s="12" t="s">
        <v>64</v>
      </c>
      <c r="G35" s="14">
        <f t="shared" si="4"/>
        <v>1000</v>
      </c>
      <c r="H35" s="14">
        <f t="shared" si="4"/>
        <v>1000</v>
      </c>
      <c r="I35" s="14">
        <f t="shared" si="4"/>
        <v>1000</v>
      </c>
    </row>
    <row r="36" spans="1:9" ht="15.75">
      <c r="A36" s="12" t="s">
        <v>118</v>
      </c>
      <c r="B36" s="25" t="s">
        <v>0</v>
      </c>
      <c r="C36" s="22" t="s">
        <v>97</v>
      </c>
      <c r="D36" s="12" t="s">
        <v>31</v>
      </c>
      <c r="E36" s="12" t="s">
        <v>101</v>
      </c>
      <c r="F36" s="12" t="s">
        <v>15</v>
      </c>
      <c r="G36" s="14">
        <v>1000</v>
      </c>
      <c r="H36" s="14">
        <v>1000</v>
      </c>
      <c r="I36" s="14">
        <v>1000</v>
      </c>
    </row>
    <row r="37" spans="1:9" ht="15.75">
      <c r="A37" s="27" t="s">
        <v>119</v>
      </c>
      <c r="B37" s="142" t="s">
        <v>28</v>
      </c>
      <c r="C37" s="29" t="s">
        <v>97</v>
      </c>
      <c r="D37" s="27" t="s">
        <v>32</v>
      </c>
      <c r="E37" s="27"/>
      <c r="F37" s="27"/>
      <c r="G37" s="30">
        <f>G38</f>
        <v>3300</v>
      </c>
      <c r="H37" s="30">
        <f>H38</f>
        <v>3300</v>
      </c>
      <c r="I37" s="30">
        <f>I38</f>
        <v>3300</v>
      </c>
    </row>
    <row r="38" spans="1:9" ht="45">
      <c r="A38" s="12" t="s">
        <v>23</v>
      </c>
      <c r="B38" s="25" t="s">
        <v>166</v>
      </c>
      <c r="C38" s="22" t="s">
        <v>97</v>
      </c>
      <c r="D38" s="12" t="s">
        <v>32</v>
      </c>
      <c r="E38" s="12" t="s">
        <v>111</v>
      </c>
      <c r="F38" s="12"/>
      <c r="G38" s="14">
        <f aca="true" t="shared" si="5" ref="G38:I39">G39</f>
        <v>3300</v>
      </c>
      <c r="H38" s="14">
        <f t="shared" si="5"/>
        <v>3300</v>
      </c>
      <c r="I38" s="14">
        <f t="shared" si="5"/>
        <v>3300</v>
      </c>
    </row>
    <row r="39" spans="1:9" ht="25.5">
      <c r="A39" s="12" t="s">
        <v>24</v>
      </c>
      <c r="B39" s="24" t="s">
        <v>243</v>
      </c>
      <c r="C39" s="22" t="s">
        <v>97</v>
      </c>
      <c r="D39" s="12" t="s">
        <v>32</v>
      </c>
      <c r="E39" s="12" t="s">
        <v>111</v>
      </c>
      <c r="F39" s="12" t="s">
        <v>60</v>
      </c>
      <c r="G39" s="14">
        <f t="shared" si="5"/>
        <v>3300</v>
      </c>
      <c r="H39" s="14">
        <f t="shared" si="5"/>
        <v>3300</v>
      </c>
      <c r="I39" s="14">
        <f t="shared" si="5"/>
        <v>3300</v>
      </c>
    </row>
    <row r="40" spans="1:9" ht="38.25">
      <c r="A40" s="12" t="s">
        <v>124</v>
      </c>
      <c r="B40" s="24" t="s">
        <v>61</v>
      </c>
      <c r="C40" s="22" t="s">
        <v>97</v>
      </c>
      <c r="D40" s="12" t="s">
        <v>32</v>
      </c>
      <c r="E40" s="12" t="s">
        <v>111</v>
      </c>
      <c r="F40" s="12" t="s">
        <v>62</v>
      </c>
      <c r="G40" s="14">
        <v>3300</v>
      </c>
      <c r="H40" s="14">
        <v>3300</v>
      </c>
      <c r="I40" s="14">
        <v>3300</v>
      </c>
    </row>
    <row r="41" spans="1:9" ht="15.75">
      <c r="A41" s="27" t="s">
        <v>125</v>
      </c>
      <c r="B41" s="28" t="s">
        <v>167</v>
      </c>
      <c r="C41" s="29" t="s">
        <v>97</v>
      </c>
      <c r="D41" s="27" t="s">
        <v>34</v>
      </c>
      <c r="E41" s="27"/>
      <c r="F41" s="27"/>
      <c r="G41" s="30">
        <f aca="true" t="shared" si="6" ref="G41:I45">G42</f>
        <v>88730</v>
      </c>
      <c r="H41" s="30">
        <f t="shared" si="6"/>
        <v>93020</v>
      </c>
      <c r="I41" s="30">
        <f t="shared" si="6"/>
        <v>0</v>
      </c>
    </row>
    <row r="42" spans="1:9" ht="15.75">
      <c r="A42" s="27" t="s">
        <v>126</v>
      </c>
      <c r="B42" s="28" t="s">
        <v>6</v>
      </c>
      <c r="C42" s="29" t="s">
        <v>97</v>
      </c>
      <c r="D42" s="27" t="s">
        <v>35</v>
      </c>
      <c r="E42" s="27"/>
      <c r="F42" s="27"/>
      <c r="G42" s="30">
        <f t="shared" si="6"/>
        <v>88730</v>
      </c>
      <c r="H42" s="30">
        <f t="shared" si="6"/>
        <v>93020</v>
      </c>
      <c r="I42" s="30">
        <f t="shared" si="6"/>
        <v>0</v>
      </c>
    </row>
    <row r="43" spans="1:9" ht="25.5">
      <c r="A43" s="12" t="s">
        <v>127</v>
      </c>
      <c r="B43" s="24" t="s">
        <v>9</v>
      </c>
      <c r="C43" s="22" t="s">
        <v>97</v>
      </c>
      <c r="D43" s="12" t="s">
        <v>35</v>
      </c>
      <c r="E43" s="12" t="s">
        <v>99</v>
      </c>
      <c r="F43" s="12"/>
      <c r="G43" s="14">
        <f t="shared" si="6"/>
        <v>88730</v>
      </c>
      <c r="H43" s="14">
        <f t="shared" si="6"/>
        <v>93020</v>
      </c>
      <c r="I43" s="14">
        <f t="shared" si="6"/>
        <v>0</v>
      </c>
    </row>
    <row r="44" spans="1:9" ht="38.25">
      <c r="A44" s="12" t="s">
        <v>128</v>
      </c>
      <c r="B44" s="24" t="s">
        <v>173</v>
      </c>
      <c r="C44" s="22" t="s">
        <v>97</v>
      </c>
      <c r="D44" s="12" t="s">
        <v>35</v>
      </c>
      <c r="E44" s="12" t="s">
        <v>112</v>
      </c>
      <c r="F44" s="12"/>
      <c r="G44" s="14">
        <f>G45+G47</f>
        <v>88730</v>
      </c>
      <c r="H44" s="14">
        <f>H45+H47</f>
        <v>93020</v>
      </c>
      <c r="I44" s="14">
        <f>I45+I47</f>
        <v>0</v>
      </c>
    </row>
    <row r="45" spans="1:9" ht="63.75">
      <c r="A45" s="12" t="s">
        <v>25</v>
      </c>
      <c r="B45" s="24" t="s">
        <v>55</v>
      </c>
      <c r="C45" s="22" t="s">
        <v>97</v>
      </c>
      <c r="D45" s="12" t="s">
        <v>35</v>
      </c>
      <c r="E45" s="12" t="s">
        <v>112</v>
      </c>
      <c r="F45" s="12" t="s">
        <v>56</v>
      </c>
      <c r="G45" s="14">
        <f t="shared" si="6"/>
        <v>81825</v>
      </c>
      <c r="H45" s="14">
        <f t="shared" si="6"/>
        <v>81825</v>
      </c>
      <c r="I45" s="14">
        <f t="shared" si="6"/>
        <v>0</v>
      </c>
    </row>
    <row r="46" spans="1:9" ht="25.5">
      <c r="A46" s="12" t="s">
        <v>129</v>
      </c>
      <c r="B46" s="24" t="s">
        <v>57</v>
      </c>
      <c r="C46" s="22" t="s">
        <v>97</v>
      </c>
      <c r="D46" s="12" t="s">
        <v>35</v>
      </c>
      <c r="E46" s="12" t="s">
        <v>112</v>
      </c>
      <c r="F46" s="12" t="s">
        <v>58</v>
      </c>
      <c r="G46" s="14">
        <v>81825</v>
      </c>
      <c r="H46" s="14">
        <v>81825</v>
      </c>
      <c r="I46" s="14">
        <v>0</v>
      </c>
    </row>
    <row r="47" spans="1:9" ht="25.5">
      <c r="A47" s="12" t="s">
        <v>130</v>
      </c>
      <c r="B47" s="24" t="s">
        <v>243</v>
      </c>
      <c r="C47" s="22" t="s">
        <v>97</v>
      </c>
      <c r="D47" s="12" t="s">
        <v>35</v>
      </c>
      <c r="E47" s="12" t="s">
        <v>112</v>
      </c>
      <c r="F47" s="12" t="s">
        <v>60</v>
      </c>
      <c r="G47" s="14">
        <f>G48</f>
        <v>6905</v>
      </c>
      <c r="H47" s="14">
        <f>H48</f>
        <v>11195</v>
      </c>
      <c r="I47" s="14">
        <f>I48</f>
        <v>0</v>
      </c>
    </row>
    <row r="48" spans="1:9" ht="38.25">
      <c r="A48" s="12" t="s">
        <v>41</v>
      </c>
      <c r="B48" s="24" t="s">
        <v>61</v>
      </c>
      <c r="C48" s="22" t="s">
        <v>97</v>
      </c>
      <c r="D48" s="12" t="s">
        <v>35</v>
      </c>
      <c r="E48" s="12" t="s">
        <v>112</v>
      </c>
      <c r="F48" s="12" t="s">
        <v>62</v>
      </c>
      <c r="G48" s="14">
        <v>6905</v>
      </c>
      <c r="H48" s="14">
        <v>11195</v>
      </c>
      <c r="I48" s="14">
        <v>0</v>
      </c>
    </row>
    <row r="49" spans="1:9" ht="15.75">
      <c r="A49" s="27" t="s">
        <v>131</v>
      </c>
      <c r="B49" s="28" t="s">
        <v>203</v>
      </c>
      <c r="C49" s="29" t="s">
        <v>97</v>
      </c>
      <c r="D49" s="27" t="s">
        <v>199</v>
      </c>
      <c r="E49" s="27"/>
      <c r="F49" s="27"/>
      <c r="G49" s="30">
        <f>G50</f>
        <v>50161</v>
      </c>
      <c r="H49" s="30">
        <f>H50</f>
        <v>50161</v>
      </c>
      <c r="I49" s="30">
        <f>I50</f>
        <v>50161</v>
      </c>
    </row>
    <row r="50" spans="1:9" ht="15.75">
      <c r="A50" s="27" t="s">
        <v>132</v>
      </c>
      <c r="B50" s="31" t="s">
        <v>201</v>
      </c>
      <c r="C50" s="29" t="s">
        <v>97</v>
      </c>
      <c r="D50" s="27" t="s">
        <v>202</v>
      </c>
      <c r="E50" s="27"/>
      <c r="F50" s="27"/>
      <c r="G50" s="30">
        <f aca="true" t="shared" si="7" ref="G50:I53">G51</f>
        <v>50161</v>
      </c>
      <c r="H50" s="30">
        <f t="shared" si="7"/>
        <v>50161</v>
      </c>
      <c r="I50" s="30">
        <f t="shared" si="7"/>
        <v>50161</v>
      </c>
    </row>
    <row r="51" spans="1:9" ht="25.5">
      <c r="A51" s="12" t="s">
        <v>36</v>
      </c>
      <c r="B51" s="24" t="s">
        <v>93</v>
      </c>
      <c r="C51" s="22" t="s">
        <v>97</v>
      </c>
      <c r="D51" s="12" t="s">
        <v>202</v>
      </c>
      <c r="E51" s="12" t="s">
        <v>99</v>
      </c>
      <c r="F51" s="12"/>
      <c r="G51" s="14">
        <f t="shared" si="7"/>
        <v>50161</v>
      </c>
      <c r="H51" s="14">
        <f t="shared" si="7"/>
        <v>50161</v>
      </c>
      <c r="I51" s="14">
        <f t="shared" si="7"/>
        <v>50161</v>
      </c>
    </row>
    <row r="52" spans="1:9" ht="25.5">
      <c r="A52" s="12" t="s">
        <v>133</v>
      </c>
      <c r="B52" s="24" t="s">
        <v>91</v>
      </c>
      <c r="C52" s="22" t="s">
        <v>97</v>
      </c>
      <c r="D52" s="12" t="s">
        <v>202</v>
      </c>
      <c r="E52" s="12" t="s">
        <v>204</v>
      </c>
      <c r="F52" s="12"/>
      <c r="G52" s="14">
        <f t="shared" si="7"/>
        <v>50161</v>
      </c>
      <c r="H52" s="14">
        <f t="shared" si="7"/>
        <v>50161</v>
      </c>
      <c r="I52" s="14">
        <f t="shared" si="7"/>
        <v>50161</v>
      </c>
    </row>
    <row r="53" spans="1:9" ht="15.75">
      <c r="A53" s="12" t="s">
        <v>42</v>
      </c>
      <c r="B53" s="24" t="s">
        <v>4</v>
      </c>
      <c r="C53" s="22" t="s">
        <v>97</v>
      </c>
      <c r="D53" s="12" t="s">
        <v>202</v>
      </c>
      <c r="E53" s="12" t="s">
        <v>204</v>
      </c>
      <c r="F53" s="12" t="s">
        <v>5</v>
      </c>
      <c r="G53" s="14">
        <f t="shared" si="7"/>
        <v>50161</v>
      </c>
      <c r="H53" s="14">
        <f t="shared" si="7"/>
        <v>50161</v>
      </c>
      <c r="I53" s="14">
        <f t="shared" si="7"/>
        <v>50161</v>
      </c>
    </row>
    <row r="54" spans="1:9" ht="15.75">
      <c r="A54" s="12" t="s">
        <v>43</v>
      </c>
      <c r="B54" s="24" t="s">
        <v>17</v>
      </c>
      <c r="C54" s="22" t="s">
        <v>97</v>
      </c>
      <c r="D54" s="12" t="s">
        <v>202</v>
      </c>
      <c r="E54" s="12" t="s">
        <v>204</v>
      </c>
      <c r="F54" s="12" t="s">
        <v>16</v>
      </c>
      <c r="G54" s="14">
        <v>50161</v>
      </c>
      <c r="H54" s="14">
        <v>50161</v>
      </c>
      <c r="I54" s="14">
        <v>50161</v>
      </c>
    </row>
    <row r="55" spans="1:9" ht="25.5">
      <c r="A55" s="27" t="s">
        <v>134</v>
      </c>
      <c r="B55" s="28" t="s">
        <v>20</v>
      </c>
      <c r="C55" s="29" t="s">
        <v>97</v>
      </c>
      <c r="D55" s="27" t="s">
        <v>37</v>
      </c>
      <c r="E55" s="27"/>
      <c r="F55" s="27"/>
      <c r="G55" s="30">
        <f aca="true" t="shared" si="8" ref="G55:I59">G56</f>
        <v>105000</v>
      </c>
      <c r="H55" s="30">
        <f t="shared" si="8"/>
        <v>105000</v>
      </c>
      <c r="I55" s="30">
        <f t="shared" si="8"/>
        <v>105000</v>
      </c>
    </row>
    <row r="56" spans="1:9" ht="38.25">
      <c r="A56" s="27" t="s">
        <v>135</v>
      </c>
      <c r="B56" s="28" t="s">
        <v>205</v>
      </c>
      <c r="C56" s="29" t="s">
        <v>97</v>
      </c>
      <c r="D56" s="27" t="s">
        <v>182</v>
      </c>
      <c r="E56" s="27"/>
      <c r="F56" s="27"/>
      <c r="G56" s="30">
        <f>G57+G62</f>
        <v>105000</v>
      </c>
      <c r="H56" s="30">
        <f>H57+H62</f>
        <v>105000</v>
      </c>
      <c r="I56" s="30">
        <f>I57+I62</f>
        <v>105000</v>
      </c>
    </row>
    <row r="57" spans="1:9" ht="38.25">
      <c r="A57" s="12" t="s">
        <v>136</v>
      </c>
      <c r="B57" s="26" t="s">
        <v>163</v>
      </c>
      <c r="C57" s="22" t="s">
        <v>97</v>
      </c>
      <c r="D57" s="12" t="s">
        <v>182</v>
      </c>
      <c r="E57" s="12" t="s">
        <v>102</v>
      </c>
      <c r="F57" s="12"/>
      <c r="G57" s="14">
        <f t="shared" si="8"/>
        <v>4000</v>
      </c>
      <c r="H57" s="14">
        <f t="shared" si="8"/>
        <v>4000</v>
      </c>
      <c r="I57" s="14">
        <f t="shared" si="8"/>
        <v>4000</v>
      </c>
    </row>
    <row r="58" spans="1:9" ht="38.25">
      <c r="A58" s="12" t="s">
        <v>44</v>
      </c>
      <c r="B58" s="26" t="s">
        <v>183</v>
      </c>
      <c r="C58" s="22" t="s">
        <v>97</v>
      </c>
      <c r="D58" s="12" t="s">
        <v>182</v>
      </c>
      <c r="E58" s="12" t="s">
        <v>189</v>
      </c>
      <c r="F58" s="12"/>
      <c r="G58" s="14">
        <f t="shared" si="8"/>
        <v>4000</v>
      </c>
      <c r="H58" s="14">
        <f t="shared" si="8"/>
        <v>4000</v>
      </c>
      <c r="I58" s="14">
        <f t="shared" si="8"/>
        <v>4000</v>
      </c>
    </row>
    <row r="59" spans="1:9" ht="18" customHeight="1">
      <c r="A59" s="12" t="s">
        <v>137</v>
      </c>
      <c r="B59" s="24" t="s">
        <v>245</v>
      </c>
      <c r="C59" s="22" t="s">
        <v>97</v>
      </c>
      <c r="D59" s="12" t="s">
        <v>182</v>
      </c>
      <c r="E59" s="12" t="s">
        <v>188</v>
      </c>
      <c r="F59" s="12"/>
      <c r="G59" s="14">
        <f>G60</f>
        <v>4000</v>
      </c>
      <c r="H59" s="14">
        <f t="shared" si="8"/>
        <v>4000</v>
      </c>
      <c r="I59" s="14">
        <f t="shared" si="8"/>
        <v>4000</v>
      </c>
    </row>
    <row r="60" spans="1:9" ht="25.5">
      <c r="A60" s="12" t="s">
        <v>138</v>
      </c>
      <c r="B60" s="24" t="s">
        <v>243</v>
      </c>
      <c r="C60" s="22" t="s">
        <v>97</v>
      </c>
      <c r="D60" s="12" t="s">
        <v>182</v>
      </c>
      <c r="E60" s="12" t="s">
        <v>188</v>
      </c>
      <c r="F60" s="12" t="s">
        <v>60</v>
      </c>
      <c r="G60" s="14">
        <f>G61</f>
        <v>4000</v>
      </c>
      <c r="H60" s="14">
        <f>H61</f>
        <v>4000</v>
      </c>
      <c r="I60" s="14">
        <f>I61</f>
        <v>4000</v>
      </c>
    </row>
    <row r="61" spans="1:9" ht="38.25">
      <c r="A61" s="12" t="s">
        <v>139</v>
      </c>
      <c r="B61" s="24" t="s">
        <v>61</v>
      </c>
      <c r="C61" s="22" t="s">
        <v>97</v>
      </c>
      <c r="D61" s="12" t="s">
        <v>182</v>
      </c>
      <c r="E61" s="12" t="s">
        <v>188</v>
      </c>
      <c r="F61" s="12" t="s">
        <v>62</v>
      </c>
      <c r="G61" s="14">
        <v>4000</v>
      </c>
      <c r="H61" s="14">
        <v>4000</v>
      </c>
      <c r="I61" s="14">
        <v>4000</v>
      </c>
    </row>
    <row r="62" spans="1:9" ht="32.25" customHeight="1">
      <c r="A62" s="12" t="s">
        <v>140</v>
      </c>
      <c r="B62" s="24" t="s">
        <v>184</v>
      </c>
      <c r="C62" s="22" t="s">
        <v>97</v>
      </c>
      <c r="D62" s="12" t="s">
        <v>182</v>
      </c>
      <c r="E62" s="12" t="s">
        <v>217</v>
      </c>
      <c r="F62" s="12"/>
      <c r="G62" s="14">
        <f aca="true" t="shared" si="9" ref="G62:I63">G63</f>
        <v>101000</v>
      </c>
      <c r="H62" s="14">
        <f t="shared" si="9"/>
        <v>101000</v>
      </c>
      <c r="I62" s="14">
        <f t="shared" si="9"/>
        <v>101000</v>
      </c>
    </row>
    <row r="63" spans="1:9" ht="25.5">
      <c r="A63" s="12" t="s">
        <v>141</v>
      </c>
      <c r="B63" s="24" t="s">
        <v>243</v>
      </c>
      <c r="C63" s="22" t="s">
        <v>97</v>
      </c>
      <c r="D63" s="12" t="s">
        <v>182</v>
      </c>
      <c r="E63" s="12" t="s">
        <v>217</v>
      </c>
      <c r="F63" s="12" t="s">
        <v>60</v>
      </c>
      <c r="G63" s="14">
        <f t="shared" si="9"/>
        <v>101000</v>
      </c>
      <c r="H63" s="14">
        <f t="shared" si="9"/>
        <v>101000</v>
      </c>
      <c r="I63" s="14">
        <f t="shared" si="9"/>
        <v>101000</v>
      </c>
    </row>
    <row r="64" spans="1:9" ht="38.25">
      <c r="A64" s="12" t="s">
        <v>142</v>
      </c>
      <c r="B64" s="24" t="s">
        <v>61</v>
      </c>
      <c r="C64" s="22" t="s">
        <v>97</v>
      </c>
      <c r="D64" s="12" t="s">
        <v>182</v>
      </c>
      <c r="E64" s="12" t="s">
        <v>217</v>
      </c>
      <c r="F64" s="12" t="s">
        <v>62</v>
      </c>
      <c r="G64" s="14">
        <v>101000</v>
      </c>
      <c r="H64" s="14">
        <v>101000</v>
      </c>
      <c r="I64" s="14">
        <v>101000</v>
      </c>
    </row>
    <row r="65" spans="1:9" ht="15.75">
      <c r="A65" s="27" t="s">
        <v>143</v>
      </c>
      <c r="B65" s="28" t="s">
        <v>168</v>
      </c>
      <c r="C65" s="29" t="s">
        <v>97</v>
      </c>
      <c r="D65" s="27" t="s">
        <v>69</v>
      </c>
      <c r="E65" s="27"/>
      <c r="F65" s="27"/>
      <c r="G65" s="30">
        <f aca="true" t="shared" si="10" ref="G65:I70">G66</f>
        <v>349400</v>
      </c>
      <c r="H65" s="30">
        <f t="shared" si="10"/>
        <v>360900</v>
      </c>
      <c r="I65" s="30">
        <f t="shared" si="10"/>
        <v>373300</v>
      </c>
    </row>
    <row r="66" spans="1:9" ht="15.75">
      <c r="A66" s="27" t="s">
        <v>144</v>
      </c>
      <c r="B66" s="28" t="s">
        <v>13</v>
      </c>
      <c r="C66" s="29" t="s">
        <v>97</v>
      </c>
      <c r="D66" s="27" t="s">
        <v>8</v>
      </c>
      <c r="E66" s="27"/>
      <c r="F66" s="27"/>
      <c r="G66" s="30">
        <f t="shared" si="10"/>
        <v>349400</v>
      </c>
      <c r="H66" s="30">
        <f t="shared" si="10"/>
        <v>360900</v>
      </c>
      <c r="I66" s="30">
        <f t="shared" si="10"/>
        <v>373300</v>
      </c>
    </row>
    <row r="67" spans="1:9" ht="38.25">
      <c r="A67" s="12" t="s">
        <v>145</v>
      </c>
      <c r="B67" s="26" t="s">
        <v>161</v>
      </c>
      <c r="C67" s="22" t="s">
        <v>97</v>
      </c>
      <c r="D67" s="12" t="s">
        <v>8</v>
      </c>
      <c r="E67" s="12" t="s">
        <v>102</v>
      </c>
      <c r="F67" s="12"/>
      <c r="G67" s="14">
        <f>G68</f>
        <v>349400</v>
      </c>
      <c r="H67" s="14">
        <f t="shared" si="10"/>
        <v>360900</v>
      </c>
      <c r="I67" s="14">
        <f t="shared" si="10"/>
        <v>373300</v>
      </c>
    </row>
    <row r="68" spans="1:9" ht="38.25">
      <c r="A68" s="12" t="s">
        <v>146</v>
      </c>
      <c r="B68" s="24" t="s">
        <v>12</v>
      </c>
      <c r="C68" s="22" t="s">
        <v>97</v>
      </c>
      <c r="D68" s="12" t="s">
        <v>8</v>
      </c>
      <c r="E68" s="12" t="s">
        <v>103</v>
      </c>
      <c r="F68" s="12"/>
      <c r="G68" s="14">
        <f>G69+G72</f>
        <v>349400</v>
      </c>
      <c r="H68" s="14">
        <f>H69+H72</f>
        <v>360900</v>
      </c>
      <c r="I68" s="14">
        <f>I69+I72</f>
        <v>373300</v>
      </c>
    </row>
    <row r="69" spans="1:9" ht="25.5">
      <c r="A69" s="12" t="s">
        <v>147</v>
      </c>
      <c r="B69" s="24" t="s">
        <v>165</v>
      </c>
      <c r="C69" s="22" t="s">
        <v>97</v>
      </c>
      <c r="D69" s="12" t="s">
        <v>8</v>
      </c>
      <c r="E69" s="12" t="s">
        <v>104</v>
      </c>
      <c r="F69" s="12"/>
      <c r="G69" s="14">
        <f t="shared" si="10"/>
        <v>200500</v>
      </c>
      <c r="H69" s="14">
        <f t="shared" si="10"/>
        <v>212000</v>
      </c>
      <c r="I69" s="14">
        <f t="shared" si="10"/>
        <v>224400</v>
      </c>
    </row>
    <row r="70" spans="1:9" ht="25.5">
      <c r="A70" s="12" t="s">
        <v>148</v>
      </c>
      <c r="B70" s="24" t="s">
        <v>243</v>
      </c>
      <c r="C70" s="22" t="s">
        <v>97</v>
      </c>
      <c r="D70" s="12" t="s">
        <v>8</v>
      </c>
      <c r="E70" s="12" t="s">
        <v>104</v>
      </c>
      <c r="F70" s="12" t="s">
        <v>60</v>
      </c>
      <c r="G70" s="14">
        <f t="shared" si="10"/>
        <v>200500</v>
      </c>
      <c r="H70" s="14">
        <f t="shared" si="10"/>
        <v>212000</v>
      </c>
      <c r="I70" s="14">
        <f t="shared" si="10"/>
        <v>224400</v>
      </c>
    </row>
    <row r="71" spans="1:9" ht="38.25">
      <c r="A71" s="12" t="s">
        <v>149</v>
      </c>
      <c r="B71" s="24" t="s">
        <v>61</v>
      </c>
      <c r="C71" s="22" t="s">
        <v>97</v>
      </c>
      <c r="D71" s="12" t="s">
        <v>8</v>
      </c>
      <c r="E71" s="12" t="s">
        <v>104</v>
      </c>
      <c r="F71" s="12" t="s">
        <v>62</v>
      </c>
      <c r="G71" s="14">
        <v>200500</v>
      </c>
      <c r="H71" s="14">
        <v>212000</v>
      </c>
      <c r="I71" s="14">
        <v>224400</v>
      </c>
    </row>
    <row r="72" spans="1:9" ht="38.25">
      <c r="A72" s="12" t="s">
        <v>150</v>
      </c>
      <c r="B72" s="24" t="s">
        <v>161</v>
      </c>
      <c r="C72" s="22" t="s">
        <v>97</v>
      </c>
      <c r="D72" s="12" t="s">
        <v>8</v>
      </c>
      <c r="E72" s="12" t="s">
        <v>226</v>
      </c>
      <c r="F72" s="12"/>
      <c r="G72" s="14">
        <f aca="true" t="shared" si="11" ref="G72:I73">G73</f>
        <v>148900</v>
      </c>
      <c r="H72" s="14">
        <f t="shared" si="11"/>
        <v>148900</v>
      </c>
      <c r="I72" s="14">
        <f t="shared" si="11"/>
        <v>148900</v>
      </c>
    </row>
    <row r="73" spans="1:9" ht="25.5">
      <c r="A73" s="12" t="s">
        <v>151</v>
      </c>
      <c r="B73" s="24" t="s">
        <v>59</v>
      </c>
      <c r="C73" s="22" t="s">
        <v>97</v>
      </c>
      <c r="D73" s="12" t="s">
        <v>8</v>
      </c>
      <c r="E73" s="12" t="s">
        <v>226</v>
      </c>
      <c r="F73" s="12" t="s">
        <v>60</v>
      </c>
      <c r="G73" s="14">
        <f t="shared" si="11"/>
        <v>148900</v>
      </c>
      <c r="H73" s="14">
        <f t="shared" si="11"/>
        <v>148900</v>
      </c>
      <c r="I73" s="14">
        <f t="shared" si="11"/>
        <v>148900</v>
      </c>
    </row>
    <row r="74" spans="1:9" ht="38.25">
      <c r="A74" s="12" t="s">
        <v>152</v>
      </c>
      <c r="B74" s="24" t="s">
        <v>61</v>
      </c>
      <c r="C74" s="22" t="s">
        <v>97</v>
      </c>
      <c r="D74" s="12" t="s">
        <v>8</v>
      </c>
      <c r="E74" s="12" t="s">
        <v>226</v>
      </c>
      <c r="F74" s="12" t="s">
        <v>62</v>
      </c>
      <c r="G74" s="14">
        <v>148900</v>
      </c>
      <c r="H74" s="14">
        <v>148900</v>
      </c>
      <c r="I74" s="14">
        <v>148900</v>
      </c>
    </row>
    <row r="75" spans="1:9" ht="15.75">
      <c r="A75" s="27" t="s">
        <v>153</v>
      </c>
      <c r="B75" s="28" t="s">
        <v>169</v>
      </c>
      <c r="C75" s="29" t="s">
        <v>97</v>
      </c>
      <c r="D75" s="27" t="s">
        <v>90</v>
      </c>
      <c r="E75" s="27"/>
      <c r="F75" s="27"/>
      <c r="G75" s="30">
        <f>G76</f>
        <v>691100</v>
      </c>
      <c r="H75" s="30">
        <f>H76</f>
        <v>571100</v>
      </c>
      <c r="I75" s="30">
        <f>I76</f>
        <v>371100</v>
      </c>
    </row>
    <row r="76" spans="1:9" ht="15.75">
      <c r="A76" s="27" t="s">
        <v>154</v>
      </c>
      <c r="B76" s="28" t="s">
        <v>11</v>
      </c>
      <c r="C76" s="29" t="s">
        <v>97</v>
      </c>
      <c r="D76" s="27" t="s">
        <v>10</v>
      </c>
      <c r="E76" s="27"/>
      <c r="F76" s="27"/>
      <c r="G76" s="30">
        <f aca="true" t="shared" si="12" ref="G76:I77">G77</f>
        <v>691100</v>
      </c>
      <c r="H76" s="30">
        <f t="shared" si="12"/>
        <v>571100</v>
      </c>
      <c r="I76" s="30">
        <f t="shared" si="12"/>
        <v>371100</v>
      </c>
    </row>
    <row r="77" spans="1:9" ht="38.25">
      <c r="A77" s="12" t="s">
        <v>155</v>
      </c>
      <c r="B77" s="26" t="s">
        <v>161</v>
      </c>
      <c r="C77" s="22" t="s">
        <v>97</v>
      </c>
      <c r="D77" s="12" t="s">
        <v>10</v>
      </c>
      <c r="E77" s="12" t="s">
        <v>102</v>
      </c>
      <c r="F77" s="12"/>
      <c r="G77" s="14">
        <f>G78</f>
        <v>691100</v>
      </c>
      <c r="H77" s="14">
        <f t="shared" si="12"/>
        <v>571100</v>
      </c>
      <c r="I77" s="14">
        <f t="shared" si="12"/>
        <v>371100</v>
      </c>
    </row>
    <row r="78" spans="1:9" ht="45">
      <c r="A78" s="12" t="s">
        <v>156</v>
      </c>
      <c r="B78" s="101" t="s">
        <v>14</v>
      </c>
      <c r="C78" s="22" t="s">
        <v>97</v>
      </c>
      <c r="D78" s="12" t="s">
        <v>10</v>
      </c>
      <c r="E78" s="12" t="s">
        <v>105</v>
      </c>
      <c r="F78" s="12"/>
      <c r="G78" s="14">
        <f>G79+G82+G85+G88+G91</f>
        <v>691100</v>
      </c>
      <c r="H78" s="14">
        <f>H79+H82+H85+H88+H91</f>
        <v>571100</v>
      </c>
      <c r="I78" s="14">
        <f>I79+I82+I85+I88+I91</f>
        <v>371100</v>
      </c>
    </row>
    <row r="79" spans="1:9" ht="15.75">
      <c r="A79" s="12" t="s">
        <v>157</v>
      </c>
      <c r="B79" s="102" t="s">
        <v>171</v>
      </c>
      <c r="C79" s="22" t="s">
        <v>97</v>
      </c>
      <c r="D79" s="12" t="s">
        <v>10</v>
      </c>
      <c r="E79" s="22" t="s">
        <v>108</v>
      </c>
      <c r="F79" s="12"/>
      <c r="G79" s="14">
        <f aca="true" t="shared" si="13" ref="G79:I80">G80</f>
        <v>350000</v>
      </c>
      <c r="H79" s="14">
        <f t="shared" si="13"/>
        <v>350000</v>
      </c>
      <c r="I79" s="14">
        <f t="shared" si="13"/>
        <v>331100</v>
      </c>
    </row>
    <row r="80" spans="1:9" ht="25.5">
      <c r="A80" s="12" t="s">
        <v>158</v>
      </c>
      <c r="B80" s="24" t="s">
        <v>243</v>
      </c>
      <c r="C80" s="22" t="s">
        <v>97</v>
      </c>
      <c r="D80" s="12" t="s">
        <v>10</v>
      </c>
      <c r="E80" s="22" t="s">
        <v>108</v>
      </c>
      <c r="F80" s="12" t="s">
        <v>60</v>
      </c>
      <c r="G80" s="14">
        <f t="shared" si="13"/>
        <v>350000</v>
      </c>
      <c r="H80" s="14">
        <f t="shared" si="13"/>
        <v>350000</v>
      </c>
      <c r="I80" s="14">
        <f t="shared" si="13"/>
        <v>331100</v>
      </c>
    </row>
    <row r="81" spans="1:9" ht="38.25">
      <c r="A81" s="12" t="s">
        <v>159</v>
      </c>
      <c r="B81" s="24" t="s">
        <v>61</v>
      </c>
      <c r="C81" s="22" t="s">
        <v>97</v>
      </c>
      <c r="D81" s="12" t="s">
        <v>10</v>
      </c>
      <c r="E81" s="22" t="s">
        <v>108</v>
      </c>
      <c r="F81" s="12" t="s">
        <v>62</v>
      </c>
      <c r="G81" s="14">
        <v>350000</v>
      </c>
      <c r="H81" s="14">
        <v>350000</v>
      </c>
      <c r="I81" s="14">
        <v>331100</v>
      </c>
    </row>
    <row r="82" spans="1:9" ht="30">
      <c r="A82" s="12" t="s">
        <v>160</v>
      </c>
      <c r="B82" s="102" t="s">
        <v>170</v>
      </c>
      <c r="C82" s="22" t="s">
        <v>97</v>
      </c>
      <c r="D82" s="12" t="s">
        <v>10</v>
      </c>
      <c r="E82" s="22" t="s">
        <v>109</v>
      </c>
      <c r="F82" s="12"/>
      <c r="G82" s="14">
        <f aca="true" t="shared" si="14" ref="G82:I83">G83</f>
        <v>80000</v>
      </c>
      <c r="H82" s="14">
        <f t="shared" si="14"/>
        <v>40000</v>
      </c>
      <c r="I82" s="14">
        <f t="shared" si="14"/>
        <v>40000</v>
      </c>
    </row>
    <row r="83" spans="1:9" ht="25.5">
      <c r="A83" s="12" t="s">
        <v>174</v>
      </c>
      <c r="B83" s="24" t="s">
        <v>243</v>
      </c>
      <c r="C83" s="22" t="s">
        <v>97</v>
      </c>
      <c r="D83" s="12" t="s">
        <v>10</v>
      </c>
      <c r="E83" s="22" t="s">
        <v>109</v>
      </c>
      <c r="F83" s="12" t="s">
        <v>60</v>
      </c>
      <c r="G83" s="14">
        <f t="shared" si="14"/>
        <v>80000</v>
      </c>
      <c r="H83" s="14">
        <f t="shared" si="14"/>
        <v>40000</v>
      </c>
      <c r="I83" s="14">
        <f t="shared" si="14"/>
        <v>40000</v>
      </c>
    </row>
    <row r="84" spans="1:9" ht="38.25">
      <c r="A84" s="12" t="s">
        <v>175</v>
      </c>
      <c r="B84" s="24" t="s">
        <v>61</v>
      </c>
      <c r="C84" s="22" t="s">
        <v>97</v>
      </c>
      <c r="D84" s="12" t="s">
        <v>10</v>
      </c>
      <c r="E84" s="22" t="s">
        <v>109</v>
      </c>
      <c r="F84" s="12" t="s">
        <v>62</v>
      </c>
      <c r="G84" s="14">
        <v>80000</v>
      </c>
      <c r="H84" s="14">
        <v>40000</v>
      </c>
      <c r="I84" s="14">
        <v>40000</v>
      </c>
    </row>
    <row r="85" spans="1:9" ht="15.75">
      <c r="A85" s="12" t="s">
        <v>176</v>
      </c>
      <c r="B85" s="102" t="s">
        <v>172</v>
      </c>
      <c r="C85" s="22" t="s">
        <v>97</v>
      </c>
      <c r="D85" s="12" t="s">
        <v>10</v>
      </c>
      <c r="E85" s="22" t="s">
        <v>110</v>
      </c>
      <c r="F85" s="12"/>
      <c r="G85" s="14">
        <f aca="true" t="shared" si="15" ref="G85:I92">G86</f>
        <v>261100</v>
      </c>
      <c r="H85" s="14">
        <f t="shared" si="15"/>
        <v>181100</v>
      </c>
      <c r="I85" s="14">
        <f t="shared" si="15"/>
        <v>0</v>
      </c>
    </row>
    <row r="86" spans="1:9" ht="25.5">
      <c r="A86" s="12" t="s">
        <v>190</v>
      </c>
      <c r="B86" s="24" t="s">
        <v>243</v>
      </c>
      <c r="C86" s="22" t="s">
        <v>97</v>
      </c>
      <c r="D86" s="12" t="s">
        <v>10</v>
      </c>
      <c r="E86" s="22" t="s">
        <v>110</v>
      </c>
      <c r="F86" s="12" t="s">
        <v>60</v>
      </c>
      <c r="G86" s="14">
        <f t="shared" si="15"/>
        <v>261100</v>
      </c>
      <c r="H86" s="14">
        <f t="shared" si="15"/>
        <v>181100</v>
      </c>
      <c r="I86" s="14">
        <f t="shared" si="15"/>
        <v>0</v>
      </c>
    </row>
    <row r="87" spans="1:9" ht="38.25">
      <c r="A87" s="12" t="s">
        <v>191</v>
      </c>
      <c r="B87" s="24" t="s">
        <v>61</v>
      </c>
      <c r="C87" s="22" t="s">
        <v>97</v>
      </c>
      <c r="D87" s="12" t="s">
        <v>10</v>
      </c>
      <c r="E87" s="22" t="s">
        <v>110</v>
      </c>
      <c r="F87" s="12" t="s">
        <v>62</v>
      </c>
      <c r="G87" s="14">
        <f>410000-148900</f>
        <v>261100</v>
      </c>
      <c r="H87" s="14">
        <f>330000-148900</f>
        <v>181100</v>
      </c>
      <c r="I87" s="14">
        <v>0</v>
      </c>
    </row>
    <row r="88" spans="1:9" ht="30" hidden="1">
      <c r="A88" s="12" t="s">
        <v>206</v>
      </c>
      <c r="B88" s="102" t="s">
        <v>222</v>
      </c>
      <c r="C88" s="22" t="s">
        <v>97</v>
      </c>
      <c r="D88" s="12" t="s">
        <v>10</v>
      </c>
      <c r="E88" s="22" t="s">
        <v>218</v>
      </c>
      <c r="F88" s="12"/>
      <c r="G88" s="14">
        <f t="shared" si="15"/>
        <v>0</v>
      </c>
      <c r="H88" s="14">
        <f t="shared" si="15"/>
        <v>0</v>
      </c>
      <c r="I88" s="14">
        <f t="shared" si="15"/>
        <v>0</v>
      </c>
    </row>
    <row r="89" spans="1:9" ht="25.5" hidden="1">
      <c r="A89" s="12" t="s">
        <v>207</v>
      </c>
      <c r="B89" s="24" t="s">
        <v>59</v>
      </c>
      <c r="C89" s="22" t="s">
        <v>97</v>
      </c>
      <c r="D89" s="12" t="s">
        <v>10</v>
      </c>
      <c r="E89" s="22" t="s">
        <v>219</v>
      </c>
      <c r="F89" s="12" t="s">
        <v>60</v>
      </c>
      <c r="G89" s="14">
        <f t="shared" si="15"/>
        <v>0</v>
      </c>
      <c r="H89" s="14">
        <f t="shared" si="15"/>
        <v>0</v>
      </c>
      <c r="I89" s="14">
        <f t="shared" si="15"/>
        <v>0</v>
      </c>
    </row>
    <row r="90" spans="1:9" ht="38.25" hidden="1">
      <c r="A90" s="12" t="s">
        <v>208</v>
      </c>
      <c r="B90" s="24" t="s">
        <v>61</v>
      </c>
      <c r="C90" s="22" t="s">
        <v>97</v>
      </c>
      <c r="D90" s="12" t="s">
        <v>10</v>
      </c>
      <c r="E90" s="22" t="s">
        <v>219</v>
      </c>
      <c r="F90" s="12" t="s">
        <v>62</v>
      </c>
      <c r="G90" s="14">
        <v>0</v>
      </c>
      <c r="H90" s="14">
        <v>0</v>
      </c>
      <c r="I90" s="14">
        <v>0</v>
      </c>
    </row>
    <row r="91" spans="1:9" ht="15.75" hidden="1">
      <c r="A91" s="12" t="s">
        <v>209</v>
      </c>
      <c r="B91" s="102" t="s">
        <v>223</v>
      </c>
      <c r="C91" s="22" t="s">
        <v>97</v>
      </c>
      <c r="D91" s="12" t="s">
        <v>10</v>
      </c>
      <c r="E91" s="22" t="s">
        <v>220</v>
      </c>
      <c r="F91" s="12"/>
      <c r="G91" s="14">
        <f t="shared" si="15"/>
        <v>0</v>
      </c>
      <c r="H91" s="14">
        <f t="shared" si="15"/>
        <v>0</v>
      </c>
      <c r="I91" s="14">
        <f t="shared" si="15"/>
        <v>0</v>
      </c>
    </row>
    <row r="92" spans="1:9" ht="25.5" hidden="1">
      <c r="A92" s="12" t="s">
        <v>210</v>
      </c>
      <c r="B92" s="24" t="s">
        <v>59</v>
      </c>
      <c r="C92" s="22" t="s">
        <v>97</v>
      </c>
      <c r="D92" s="12" t="s">
        <v>10</v>
      </c>
      <c r="E92" s="22" t="s">
        <v>220</v>
      </c>
      <c r="F92" s="12" t="s">
        <v>60</v>
      </c>
      <c r="G92" s="14">
        <f t="shared" si="15"/>
        <v>0</v>
      </c>
      <c r="H92" s="14">
        <f t="shared" si="15"/>
        <v>0</v>
      </c>
      <c r="I92" s="14">
        <f t="shared" si="15"/>
        <v>0</v>
      </c>
    </row>
    <row r="93" spans="1:9" ht="38.25" hidden="1">
      <c r="A93" s="12" t="s">
        <v>211</v>
      </c>
      <c r="B93" s="24" t="s">
        <v>61</v>
      </c>
      <c r="C93" s="22" t="s">
        <v>97</v>
      </c>
      <c r="D93" s="12" t="s">
        <v>10</v>
      </c>
      <c r="E93" s="22" t="s">
        <v>221</v>
      </c>
      <c r="F93" s="12" t="s">
        <v>62</v>
      </c>
      <c r="G93" s="14">
        <v>0</v>
      </c>
      <c r="H93" s="14">
        <v>0</v>
      </c>
      <c r="I93" s="14">
        <v>0</v>
      </c>
    </row>
    <row r="94" spans="1:9" ht="15.75">
      <c r="A94" s="27" t="s">
        <v>192</v>
      </c>
      <c r="B94" s="28" t="s">
        <v>65</v>
      </c>
      <c r="C94" s="29" t="s">
        <v>97</v>
      </c>
      <c r="D94" s="27" t="s">
        <v>30</v>
      </c>
      <c r="E94" s="27"/>
      <c r="F94" s="27"/>
      <c r="G94" s="30">
        <f>G95</f>
        <v>25000</v>
      </c>
      <c r="H94" s="30">
        <f>H95</f>
        <v>25000</v>
      </c>
      <c r="I94" s="30">
        <f>I95</f>
        <v>25000</v>
      </c>
    </row>
    <row r="95" spans="1:9" ht="15.75">
      <c r="A95" s="27" t="s">
        <v>193</v>
      </c>
      <c r="B95" s="31" t="s">
        <v>241</v>
      </c>
      <c r="C95" s="29" t="s">
        <v>97</v>
      </c>
      <c r="D95" s="27" t="s">
        <v>242</v>
      </c>
      <c r="E95" s="27"/>
      <c r="F95" s="27"/>
      <c r="G95" s="30">
        <f aca="true" t="shared" si="16" ref="G95:I99">G96</f>
        <v>25000</v>
      </c>
      <c r="H95" s="30">
        <f t="shared" si="16"/>
        <v>25000</v>
      </c>
      <c r="I95" s="30">
        <f t="shared" si="16"/>
        <v>25000</v>
      </c>
    </row>
    <row r="96" spans="1:9" ht="38.25">
      <c r="A96" s="12" t="s">
        <v>194</v>
      </c>
      <c r="B96" s="24" t="s">
        <v>162</v>
      </c>
      <c r="C96" s="22" t="s">
        <v>97</v>
      </c>
      <c r="D96" s="12" t="s">
        <v>242</v>
      </c>
      <c r="E96" s="12" t="s">
        <v>102</v>
      </c>
      <c r="F96" s="12"/>
      <c r="G96" s="14">
        <f t="shared" si="16"/>
        <v>25000</v>
      </c>
      <c r="H96" s="14">
        <f t="shared" si="16"/>
        <v>25000</v>
      </c>
      <c r="I96" s="14">
        <f t="shared" si="16"/>
        <v>25000</v>
      </c>
    </row>
    <row r="97" spans="1:9" ht="25.5">
      <c r="A97" s="12" t="s">
        <v>195</v>
      </c>
      <c r="B97" s="24" t="s">
        <v>164</v>
      </c>
      <c r="C97" s="22" t="s">
        <v>97</v>
      </c>
      <c r="D97" s="12" t="s">
        <v>242</v>
      </c>
      <c r="E97" s="12" t="s">
        <v>106</v>
      </c>
      <c r="F97" s="12"/>
      <c r="G97" s="14">
        <f t="shared" si="16"/>
        <v>25000</v>
      </c>
      <c r="H97" s="14">
        <f t="shared" si="16"/>
        <v>25000</v>
      </c>
      <c r="I97" s="14">
        <f t="shared" si="16"/>
        <v>25000</v>
      </c>
    </row>
    <row r="98" spans="1:9" ht="25.5">
      <c r="A98" s="12" t="s">
        <v>239</v>
      </c>
      <c r="B98" s="24" t="s">
        <v>1</v>
      </c>
      <c r="C98" s="22" t="s">
        <v>97</v>
      </c>
      <c r="D98" s="12" t="s">
        <v>242</v>
      </c>
      <c r="E98" s="12" t="s">
        <v>107</v>
      </c>
      <c r="F98" s="12"/>
      <c r="G98" s="14">
        <f t="shared" si="16"/>
        <v>25000</v>
      </c>
      <c r="H98" s="14">
        <f t="shared" si="16"/>
        <v>25000</v>
      </c>
      <c r="I98" s="14">
        <f t="shared" si="16"/>
        <v>25000</v>
      </c>
    </row>
    <row r="99" spans="1:9" ht="25.5">
      <c r="A99" s="12" t="s">
        <v>240</v>
      </c>
      <c r="B99" s="24" t="s">
        <v>243</v>
      </c>
      <c r="C99" s="22" t="s">
        <v>97</v>
      </c>
      <c r="D99" s="12" t="s">
        <v>242</v>
      </c>
      <c r="E99" s="12" t="s">
        <v>107</v>
      </c>
      <c r="F99" s="12" t="s">
        <v>60</v>
      </c>
      <c r="G99" s="14">
        <f t="shared" si="16"/>
        <v>25000</v>
      </c>
      <c r="H99" s="14">
        <f t="shared" si="16"/>
        <v>25000</v>
      </c>
      <c r="I99" s="14">
        <f t="shared" si="16"/>
        <v>25000</v>
      </c>
    </row>
    <row r="100" spans="1:9" ht="38.25">
      <c r="A100" s="12" t="s">
        <v>206</v>
      </c>
      <c r="B100" s="24" t="s">
        <v>61</v>
      </c>
      <c r="C100" s="22" t="s">
        <v>97</v>
      </c>
      <c r="D100" s="12" t="s">
        <v>242</v>
      </c>
      <c r="E100" s="12" t="s">
        <v>107</v>
      </c>
      <c r="F100" s="12" t="s">
        <v>62</v>
      </c>
      <c r="G100" s="14">
        <v>25000</v>
      </c>
      <c r="H100" s="14">
        <v>25000</v>
      </c>
      <c r="I100" s="14">
        <v>25000</v>
      </c>
    </row>
    <row r="101" spans="1:9" ht="15.75">
      <c r="A101" s="27" t="s">
        <v>207</v>
      </c>
      <c r="B101" s="21" t="s">
        <v>230</v>
      </c>
      <c r="C101" s="22"/>
      <c r="D101" s="22"/>
      <c r="E101" s="22"/>
      <c r="F101" s="22"/>
      <c r="G101" s="23">
        <v>0</v>
      </c>
      <c r="H101" s="23">
        <v>130000</v>
      </c>
      <c r="I101" s="23">
        <v>255000</v>
      </c>
    </row>
    <row r="102" spans="1:9" ht="15.75">
      <c r="A102" s="27" t="s">
        <v>208</v>
      </c>
      <c r="B102" s="21" t="s">
        <v>18</v>
      </c>
      <c r="C102" s="22"/>
      <c r="D102" s="22"/>
      <c r="E102" s="22"/>
      <c r="F102" s="22"/>
      <c r="G102" s="23">
        <f>G13+G41+G55+G65+G75+G94+G49</f>
        <v>5911790</v>
      </c>
      <c r="H102" s="23">
        <f>H13+H41+H55+H65+H75+H94+H101+H49</f>
        <v>5162296</v>
      </c>
      <c r="I102" s="23">
        <f>I13+I41+I55+I65+I75+I94+I101+I49</f>
        <v>5013646</v>
      </c>
    </row>
    <row r="104" ht="15.75">
      <c r="G104" s="5"/>
    </row>
  </sheetData>
  <sheetProtection/>
  <mergeCells count="2">
    <mergeCell ref="A6:I6"/>
    <mergeCell ref="A7:I7"/>
  </mergeCells>
  <printOptions/>
  <pageMargins left="0.1968503937007874" right="0.1968503937007874" top="0" bottom="0.1968503937007874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4.25390625" style="42" customWidth="1"/>
    <col min="2" max="2" width="60.625" style="43" customWidth="1"/>
    <col min="3" max="3" width="13.625" style="44" customWidth="1"/>
    <col min="4" max="4" width="7.875" style="44" customWidth="1"/>
    <col min="5" max="5" width="8.75390625" style="44" customWidth="1"/>
    <col min="6" max="6" width="13.25390625" style="34" customWidth="1"/>
    <col min="7" max="7" width="14.00390625" style="35" bestFit="1" customWidth="1"/>
    <col min="8" max="8" width="15.875" style="35" customWidth="1"/>
    <col min="9" max="9" width="10.00390625" style="35" bestFit="1" customWidth="1"/>
    <col min="10" max="10" width="13.25390625" style="35" customWidth="1"/>
    <col min="11" max="11" width="12.25390625" style="35" customWidth="1"/>
    <col min="12" max="16384" width="9.125" style="35" customWidth="1"/>
  </cols>
  <sheetData>
    <row r="1" spans="4:8" ht="15.75">
      <c r="D1" s="45"/>
      <c r="F1" s="46"/>
      <c r="G1" s="190" t="s">
        <v>33</v>
      </c>
      <c r="H1" s="190"/>
    </row>
    <row r="2" spans="4:8" ht="15.75">
      <c r="D2" s="45"/>
      <c r="F2" s="47"/>
      <c r="G2" s="1" t="s">
        <v>187</v>
      </c>
      <c r="H2" s="1"/>
    </row>
    <row r="3" spans="4:8" ht="15.75">
      <c r="D3" s="48"/>
      <c r="F3" s="49"/>
      <c r="G3" s="1" t="s">
        <v>186</v>
      </c>
      <c r="H3" s="1"/>
    </row>
    <row r="4" spans="4:8" ht="15.75">
      <c r="D4" s="50"/>
      <c r="F4" s="51"/>
      <c r="G4" s="1" t="s">
        <v>251</v>
      </c>
      <c r="H4" s="1" t="s">
        <v>248</v>
      </c>
    </row>
    <row r="6" spans="4:8" ht="15.75">
      <c r="D6" s="50"/>
      <c r="F6" s="51"/>
      <c r="G6" s="1"/>
      <c r="H6" s="1"/>
    </row>
    <row r="7" spans="1:8" ht="51.75" customHeight="1">
      <c r="A7" s="189" t="s">
        <v>180</v>
      </c>
      <c r="B7" s="189"/>
      <c r="C7" s="189"/>
      <c r="D7" s="189"/>
      <c r="E7" s="189"/>
      <c r="F7" s="189"/>
      <c r="G7" s="189"/>
      <c r="H7" s="189"/>
    </row>
    <row r="8" spans="1:8" ht="14.25" customHeight="1">
      <c r="A8" s="188" t="s">
        <v>237</v>
      </c>
      <c r="B8" s="188"/>
      <c r="C8" s="188"/>
      <c r="D8" s="188"/>
      <c r="E8" s="188"/>
      <c r="F8" s="188"/>
      <c r="G8" s="188"/>
      <c r="H8" s="188"/>
    </row>
    <row r="9" spans="1:6" ht="12.75">
      <c r="A9" s="52"/>
      <c r="B9" s="53"/>
      <c r="C9" s="53"/>
      <c r="D9" s="53"/>
      <c r="E9" s="53"/>
      <c r="F9" s="54"/>
    </row>
    <row r="10" ht="13.5" thickBot="1">
      <c r="H10" s="55" t="s">
        <v>96</v>
      </c>
    </row>
    <row r="11" spans="1:8" ht="39" thickBot="1">
      <c r="A11" s="150" t="s">
        <v>70</v>
      </c>
      <c r="B11" s="65" t="s">
        <v>50</v>
      </c>
      <c r="C11" s="66" t="s">
        <v>26</v>
      </c>
      <c r="D11" s="66" t="s">
        <v>27</v>
      </c>
      <c r="E11" s="66" t="s">
        <v>52</v>
      </c>
      <c r="F11" s="67" t="s">
        <v>197</v>
      </c>
      <c r="G11" s="68" t="s">
        <v>225</v>
      </c>
      <c r="H11" s="69" t="s">
        <v>236</v>
      </c>
    </row>
    <row r="12" spans="1:8" ht="13.5" thickBot="1">
      <c r="A12" s="151" t="s">
        <v>73</v>
      </c>
      <c r="B12" s="103" t="s">
        <v>74</v>
      </c>
      <c r="C12" s="104" t="s">
        <v>75</v>
      </c>
      <c r="D12" s="105" t="s">
        <v>76</v>
      </c>
      <c r="E12" s="104" t="s">
        <v>77</v>
      </c>
      <c r="F12" s="105" t="s">
        <v>78</v>
      </c>
      <c r="G12" s="104" t="s">
        <v>79</v>
      </c>
      <c r="H12" s="106" t="s">
        <v>83</v>
      </c>
    </row>
    <row r="13" spans="1:8" ht="43.5" thickBot="1">
      <c r="A13" s="162" t="s">
        <v>73</v>
      </c>
      <c r="B13" s="163" t="s">
        <v>178</v>
      </c>
      <c r="C13" s="164" t="s">
        <v>102</v>
      </c>
      <c r="D13" s="164" t="s">
        <v>53</v>
      </c>
      <c r="E13" s="164" t="s">
        <v>53</v>
      </c>
      <c r="F13" s="165">
        <f>F14+F40+F51+F57</f>
        <v>1170500</v>
      </c>
      <c r="G13" s="165">
        <f>G14+G40+G51+G57</f>
        <v>1062000</v>
      </c>
      <c r="H13" s="166">
        <f>H14+H40+H51+H57</f>
        <v>874400</v>
      </c>
    </row>
    <row r="14" spans="1:8" ht="30">
      <c r="A14" s="171" t="s">
        <v>74</v>
      </c>
      <c r="B14" s="110" t="s">
        <v>244</v>
      </c>
      <c r="C14" s="107" t="s">
        <v>105</v>
      </c>
      <c r="D14" s="107"/>
      <c r="E14" s="107"/>
      <c r="F14" s="111">
        <f>F15+F20+F25+F30+F35</f>
        <v>691100</v>
      </c>
      <c r="G14" s="111">
        <f>G15+G20+G25</f>
        <v>571100</v>
      </c>
      <c r="H14" s="112">
        <f>H15+H20+H25</f>
        <v>371100</v>
      </c>
    </row>
    <row r="15" spans="1:8" ht="15">
      <c r="A15" s="172" t="s">
        <v>75</v>
      </c>
      <c r="B15" s="62" t="s">
        <v>171</v>
      </c>
      <c r="C15" s="22" t="s">
        <v>108</v>
      </c>
      <c r="D15" s="22"/>
      <c r="E15" s="22"/>
      <c r="F15" s="32">
        <f>F16</f>
        <v>350000</v>
      </c>
      <c r="G15" s="32">
        <f aca="true" t="shared" si="0" ref="F15:H18">G16</f>
        <v>350000</v>
      </c>
      <c r="H15" s="33">
        <f t="shared" si="0"/>
        <v>331100</v>
      </c>
    </row>
    <row r="16" spans="1:8" ht="30">
      <c r="A16" s="172" t="s">
        <v>76</v>
      </c>
      <c r="B16" s="62" t="s">
        <v>243</v>
      </c>
      <c r="C16" s="22" t="s">
        <v>108</v>
      </c>
      <c r="D16" s="22" t="s">
        <v>60</v>
      </c>
      <c r="E16" s="22"/>
      <c r="F16" s="32">
        <f t="shared" si="0"/>
        <v>350000</v>
      </c>
      <c r="G16" s="32">
        <f t="shared" si="0"/>
        <v>350000</v>
      </c>
      <c r="H16" s="33">
        <f t="shared" si="0"/>
        <v>331100</v>
      </c>
    </row>
    <row r="17" spans="1:8" ht="30">
      <c r="A17" s="172" t="s">
        <v>77</v>
      </c>
      <c r="B17" s="62" t="s">
        <v>61</v>
      </c>
      <c r="C17" s="22" t="s">
        <v>108</v>
      </c>
      <c r="D17" s="22" t="s">
        <v>62</v>
      </c>
      <c r="E17" s="22"/>
      <c r="F17" s="32">
        <f>F18</f>
        <v>350000</v>
      </c>
      <c r="G17" s="32">
        <f t="shared" si="0"/>
        <v>350000</v>
      </c>
      <c r="H17" s="33">
        <f t="shared" si="0"/>
        <v>331100</v>
      </c>
    </row>
    <row r="18" spans="1:8" ht="15">
      <c r="A18" s="172" t="s">
        <v>78</v>
      </c>
      <c r="B18" s="62" t="s">
        <v>89</v>
      </c>
      <c r="C18" s="22" t="s">
        <v>108</v>
      </c>
      <c r="D18" s="22" t="s">
        <v>62</v>
      </c>
      <c r="E18" s="22" t="s">
        <v>90</v>
      </c>
      <c r="F18" s="32">
        <f>F19</f>
        <v>350000</v>
      </c>
      <c r="G18" s="32">
        <f t="shared" si="0"/>
        <v>350000</v>
      </c>
      <c r="H18" s="33">
        <f t="shared" si="0"/>
        <v>331100</v>
      </c>
    </row>
    <row r="19" spans="1:8" ht="15.75" thickBot="1">
      <c r="A19" s="173" t="s">
        <v>79</v>
      </c>
      <c r="B19" s="63" t="s">
        <v>11</v>
      </c>
      <c r="C19" s="36" t="s">
        <v>108</v>
      </c>
      <c r="D19" s="36" t="s">
        <v>62</v>
      </c>
      <c r="E19" s="36" t="s">
        <v>10</v>
      </c>
      <c r="F19" s="37">
        <v>350000</v>
      </c>
      <c r="G19" s="37">
        <v>350000</v>
      </c>
      <c r="H19" s="38">
        <f>350000-18900</f>
        <v>331100</v>
      </c>
    </row>
    <row r="20" spans="1:8" ht="15">
      <c r="A20" s="174" t="s">
        <v>83</v>
      </c>
      <c r="B20" s="64" t="s">
        <v>170</v>
      </c>
      <c r="C20" s="39" t="s">
        <v>109</v>
      </c>
      <c r="D20" s="39"/>
      <c r="E20" s="39"/>
      <c r="F20" s="40">
        <f aca="true" t="shared" si="1" ref="F20:H23">F21</f>
        <v>80000</v>
      </c>
      <c r="G20" s="40">
        <f t="shared" si="1"/>
        <v>40000</v>
      </c>
      <c r="H20" s="41">
        <f t="shared" si="1"/>
        <v>40000</v>
      </c>
    </row>
    <row r="21" spans="1:8" ht="30">
      <c r="A21" s="172" t="s">
        <v>84</v>
      </c>
      <c r="B21" s="62" t="s">
        <v>243</v>
      </c>
      <c r="C21" s="22" t="s">
        <v>109</v>
      </c>
      <c r="D21" s="22" t="s">
        <v>60</v>
      </c>
      <c r="E21" s="22"/>
      <c r="F21" s="32">
        <f t="shared" si="1"/>
        <v>80000</v>
      </c>
      <c r="G21" s="32">
        <f t="shared" si="1"/>
        <v>40000</v>
      </c>
      <c r="H21" s="33">
        <f t="shared" si="1"/>
        <v>40000</v>
      </c>
    </row>
    <row r="22" spans="1:8" ht="30">
      <c r="A22" s="172" t="s">
        <v>85</v>
      </c>
      <c r="B22" s="62" t="s">
        <v>61</v>
      </c>
      <c r="C22" s="22" t="s">
        <v>109</v>
      </c>
      <c r="D22" s="22" t="s">
        <v>62</v>
      </c>
      <c r="E22" s="22"/>
      <c r="F22" s="32">
        <f t="shared" si="1"/>
        <v>80000</v>
      </c>
      <c r="G22" s="32">
        <f t="shared" si="1"/>
        <v>40000</v>
      </c>
      <c r="H22" s="33">
        <f t="shared" si="1"/>
        <v>40000</v>
      </c>
    </row>
    <row r="23" spans="1:8" ht="15">
      <c r="A23" s="172" t="s">
        <v>86</v>
      </c>
      <c r="B23" s="62" t="s">
        <v>89</v>
      </c>
      <c r="C23" s="22" t="s">
        <v>109</v>
      </c>
      <c r="D23" s="22" t="s">
        <v>62</v>
      </c>
      <c r="E23" s="22" t="s">
        <v>90</v>
      </c>
      <c r="F23" s="32">
        <f t="shared" si="1"/>
        <v>80000</v>
      </c>
      <c r="G23" s="32">
        <f t="shared" si="1"/>
        <v>40000</v>
      </c>
      <c r="H23" s="33">
        <f t="shared" si="1"/>
        <v>40000</v>
      </c>
    </row>
    <row r="24" spans="1:8" ht="15.75" thickBot="1">
      <c r="A24" s="173" t="s">
        <v>87</v>
      </c>
      <c r="B24" s="63" t="s">
        <v>11</v>
      </c>
      <c r="C24" s="36" t="s">
        <v>109</v>
      </c>
      <c r="D24" s="36" t="s">
        <v>62</v>
      </c>
      <c r="E24" s="36" t="s">
        <v>10</v>
      </c>
      <c r="F24" s="37">
        <v>80000</v>
      </c>
      <c r="G24" s="37">
        <v>40000</v>
      </c>
      <c r="H24" s="38">
        <v>40000</v>
      </c>
    </row>
    <row r="25" spans="1:8" ht="15">
      <c r="A25" s="174" t="s">
        <v>40</v>
      </c>
      <c r="B25" s="64" t="s">
        <v>172</v>
      </c>
      <c r="C25" s="39" t="s">
        <v>110</v>
      </c>
      <c r="D25" s="39"/>
      <c r="E25" s="39"/>
      <c r="F25" s="40">
        <f>F26</f>
        <v>261100</v>
      </c>
      <c r="G25" s="40">
        <f>G26</f>
        <v>181100</v>
      </c>
      <c r="H25" s="41">
        <f>H26</f>
        <v>0</v>
      </c>
    </row>
    <row r="26" spans="1:8" ht="30">
      <c r="A26" s="172" t="s">
        <v>120</v>
      </c>
      <c r="B26" s="62" t="s">
        <v>243</v>
      </c>
      <c r="C26" s="22" t="s">
        <v>110</v>
      </c>
      <c r="D26" s="22" t="s">
        <v>60</v>
      </c>
      <c r="E26" s="22"/>
      <c r="F26" s="32">
        <f>F29</f>
        <v>261100</v>
      </c>
      <c r="G26" s="32">
        <f>G29</f>
        <v>181100</v>
      </c>
      <c r="H26" s="33">
        <f>H29</f>
        <v>0</v>
      </c>
    </row>
    <row r="27" spans="1:8" ht="30">
      <c r="A27" s="172" t="s">
        <v>121</v>
      </c>
      <c r="B27" s="62" t="s">
        <v>61</v>
      </c>
      <c r="C27" s="22" t="s">
        <v>110</v>
      </c>
      <c r="D27" s="22" t="s">
        <v>62</v>
      </c>
      <c r="E27" s="22"/>
      <c r="F27" s="32">
        <f>F29</f>
        <v>261100</v>
      </c>
      <c r="G27" s="32">
        <f>G29</f>
        <v>181100</v>
      </c>
      <c r="H27" s="33">
        <f>H29</f>
        <v>0</v>
      </c>
    </row>
    <row r="28" spans="1:8" ht="15">
      <c r="A28" s="172" t="s">
        <v>122</v>
      </c>
      <c r="B28" s="62" t="s">
        <v>89</v>
      </c>
      <c r="C28" s="22" t="s">
        <v>110</v>
      </c>
      <c r="D28" s="22" t="s">
        <v>62</v>
      </c>
      <c r="E28" s="22" t="s">
        <v>90</v>
      </c>
      <c r="F28" s="32">
        <f>F29</f>
        <v>261100</v>
      </c>
      <c r="G28" s="32">
        <f>G29</f>
        <v>181100</v>
      </c>
      <c r="H28" s="33">
        <f>H29</f>
        <v>0</v>
      </c>
    </row>
    <row r="29" spans="1:8" ht="15.75" thickBot="1">
      <c r="A29" s="173" t="s">
        <v>21</v>
      </c>
      <c r="B29" s="63" t="s">
        <v>11</v>
      </c>
      <c r="C29" s="36" t="s">
        <v>110</v>
      </c>
      <c r="D29" s="36" t="s">
        <v>62</v>
      </c>
      <c r="E29" s="36" t="s">
        <v>10</v>
      </c>
      <c r="F29" s="37">
        <f>410000-148900</f>
        <v>261100</v>
      </c>
      <c r="G29" s="37">
        <f>330000-148900</f>
        <v>181100</v>
      </c>
      <c r="H29" s="38">
        <v>0</v>
      </c>
    </row>
    <row r="30" spans="1:8" ht="30.75" hidden="1" thickBot="1">
      <c r="A30" s="167" t="s">
        <v>123</v>
      </c>
      <c r="B30" s="168" t="s">
        <v>222</v>
      </c>
      <c r="C30" s="148" t="s">
        <v>219</v>
      </c>
      <c r="D30" s="148"/>
      <c r="E30" s="148"/>
      <c r="F30" s="169">
        <f>F31</f>
        <v>0</v>
      </c>
      <c r="G30" s="169">
        <f>G31</f>
        <v>0</v>
      </c>
      <c r="H30" s="170">
        <f>H31</f>
        <v>0</v>
      </c>
    </row>
    <row r="31" spans="1:8" ht="30.75" hidden="1" thickBot="1">
      <c r="A31" s="12" t="s">
        <v>22</v>
      </c>
      <c r="B31" s="62" t="s">
        <v>59</v>
      </c>
      <c r="C31" s="22" t="s">
        <v>219</v>
      </c>
      <c r="D31" s="22" t="s">
        <v>60</v>
      </c>
      <c r="E31" s="22"/>
      <c r="F31" s="32">
        <f>F34</f>
        <v>0</v>
      </c>
      <c r="G31" s="32">
        <f>G34</f>
        <v>0</v>
      </c>
      <c r="H31" s="33">
        <f>H34</f>
        <v>0</v>
      </c>
    </row>
    <row r="32" spans="1:8" ht="30.75" hidden="1" thickBot="1">
      <c r="A32" s="12" t="s">
        <v>113</v>
      </c>
      <c r="B32" s="62" t="s">
        <v>61</v>
      </c>
      <c r="C32" s="22" t="s">
        <v>219</v>
      </c>
      <c r="D32" s="22" t="s">
        <v>62</v>
      </c>
      <c r="E32" s="22"/>
      <c r="F32" s="32">
        <f>F34</f>
        <v>0</v>
      </c>
      <c r="G32" s="32">
        <f>G34</f>
        <v>0</v>
      </c>
      <c r="H32" s="33">
        <f>H34</f>
        <v>0</v>
      </c>
    </row>
    <row r="33" spans="1:8" ht="15.75" hidden="1" thickBot="1">
      <c r="A33" s="12" t="s">
        <v>114</v>
      </c>
      <c r="B33" s="62" t="s">
        <v>89</v>
      </c>
      <c r="C33" s="22" t="s">
        <v>219</v>
      </c>
      <c r="D33" s="22" t="s">
        <v>62</v>
      </c>
      <c r="E33" s="22" t="s">
        <v>90</v>
      </c>
      <c r="F33" s="32">
        <f>F34</f>
        <v>0</v>
      </c>
      <c r="G33" s="32">
        <f>G34</f>
        <v>0</v>
      </c>
      <c r="H33" s="33">
        <f>H34</f>
        <v>0</v>
      </c>
    </row>
    <row r="34" spans="1:8" ht="15.75" hidden="1" thickBot="1">
      <c r="A34" s="12" t="s">
        <v>115</v>
      </c>
      <c r="B34" s="63" t="s">
        <v>11</v>
      </c>
      <c r="C34" s="36" t="s">
        <v>219</v>
      </c>
      <c r="D34" s="36" t="s">
        <v>62</v>
      </c>
      <c r="E34" s="36" t="s">
        <v>10</v>
      </c>
      <c r="F34" s="37">
        <v>0</v>
      </c>
      <c r="G34" s="37">
        <v>0</v>
      </c>
      <c r="H34" s="38">
        <v>0</v>
      </c>
    </row>
    <row r="35" spans="1:8" ht="15.75" hidden="1" thickBot="1">
      <c r="A35" s="12" t="s">
        <v>116</v>
      </c>
      <c r="B35" s="64" t="s">
        <v>223</v>
      </c>
      <c r="C35" s="39" t="s">
        <v>220</v>
      </c>
      <c r="D35" s="39"/>
      <c r="E35" s="39"/>
      <c r="F35" s="40">
        <f>F36</f>
        <v>0</v>
      </c>
      <c r="G35" s="40">
        <f>G36</f>
        <v>0</v>
      </c>
      <c r="H35" s="41">
        <f>H36</f>
        <v>0</v>
      </c>
    </row>
    <row r="36" spans="1:8" ht="30.75" hidden="1" thickBot="1">
      <c r="A36" s="12" t="s">
        <v>117</v>
      </c>
      <c r="B36" s="62" t="s">
        <v>59</v>
      </c>
      <c r="C36" s="22" t="s">
        <v>220</v>
      </c>
      <c r="D36" s="22" t="s">
        <v>60</v>
      </c>
      <c r="E36" s="22"/>
      <c r="F36" s="32">
        <f>F39</f>
        <v>0</v>
      </c>
      <c r="G36" s="32">
        <f>G39</f>
        <v>0</v>
      </c>
      <c r="H36" s="33">
        <f>H39</f>
        <v>0</v>
      </c>
    </row>
    <row r="37" spans="1:8" ht="30.75" hidden="1" thickBot="1">
      <c r="A37" s="12" t="s">
        <v>118</v>
      </c>
      <c r="B37" s="62" t="s">
        <v>61</v>
      </c>
      <c r="C37" s="22" t="s">
        <v>220</v>
      </c>
      <c r="D37" s="22" t="s">
        <v>62</v>
      </c>
      <c r="E37" s="22"/>
      <c r="F37" s="32">
        <f>F39</f>
        <v>0</v>
      </c>
      <c r="G37" s="32">
        <f>G39</f>
        <v>0</v>
      </c>
      <c r="H37" s="33">
        <f>H39</f>
        <v>0</v>
      </c>
    </row>
    <row r="38" spans="1:8" ht="15.75" hidden="1" thickBot="1">
      <c r="A38" s="12" t="s">
        <v>119</v>
      </c>
      <c r="B38" s="62" t="s">
        <v>89</v>
      </c>
      <c r="C38" s="22" t="s">
        <v>220</v>
      </c>
      <c r="D38" s="22" t="s">
        <v>62</v>
      </c>
      <c r="E38" s="22" t="s">
        <v>90</v>
      </c>
      <c r="F38" s="32">
        <f>F39</f>
        <v>0</v>
      </c>
      <c r="G38" s="32">
        <f>G39</f>
        <v>0</v>
      </c>
      <c r="H38" s="33">
        <f>H39</f>
        <v>0</v>
      </c>
    </row>
    <row r="39" spans="1:8" ht="15.75" hidden="1" thickBot="1">
      <c r="A39" s="161" t="s">
        <v>23</v>
      </c>
      <c r="B39" s="147" t="s">
        <v>11</v>
      </c>
      <c r="C39" s="123" t="s">
        <v>220</v>
      </c>
      <c r="D39" s="123" t="s">
        <v>62</v>
      </c>
      <c r="E39" s="123" t="s">
        <v>10</v>
      </c>
      <c r="F39" s="145">
        <v>0</v>
      </c>
      <c r="G39" s="145">
        <v>0</v>
      </c>
      <c r="H39" s="146">
        <v>0</v>
      </c>
    </row>
    <row r="40" spans="1:8" ht="47.25" customHeight="1">
      <c r="A40" s="171" t="s">
        <v>123</v>
      </c>
      <c r="B40" s="110" t="s">
        <v>2</v>
      </c>
      <c r="C40" s="107" t="s">
        <v>103</v>
      </c>
      <c r="D40" s="107"/>
      <c r="E40" s="107"/>
      <c r="F40" s="111">
        <f>F41+F46</f>
        <v>349400</v>
      </c>
      <c r="G40" s="111">
        <f>G41+G46</f>
        <v>360900</v>
      </c>
      <c r="H40" s="112">
        <f>H41+H46</f>
        <v>373300</v>
      </c>
    </row>
    <row r="41" spans="1:8" ht="15">
      <c r="A41" s="172" t="s">
        <v>22</v>
      </c>
      <c r="B41" s="62" t="s">
        <v>165</v>
      </c>
      <c r="C41" s="22" t="s">
        <v>104</v>
      </c>
      <c r="D41" s="22"/>
      <c r="E41" s="108"/>
      <c r="F41" s="32">
        <f aca="true" t="shared" si="2" ref="F41:H49">F42</f>
        <v>200500</v>
      </c>
      <c r="G41" s="32">
        <f t="shared" si="2"/>
        <v>212000</v>
      </c>
      <c r="H41" s="33">
        <f t="shared" si="2"/>
        <v>224400</v>
      </c>
    </row>
    <row r="42" spans="1:8" ht="30">
      <c r="A42" s="172" t="s">
        <v>113</v>
      </c>
      <c r="B42" s="62" t="s">
        <v>243</v>
      </c>
      <c r="C42" s="22" t="s">
        <v>104</v>
      </c>
      <c r="D42" s="22" t="s">
        <v>60</v>
      </c>
      <c r="E42" s="108"/>
      <c r="F42" s="32">
        <f t="shared" si="2"/>
        <v>200500</v>
      </c>
      <c r="G42" s="32">
        <f t="shared" si="2"/>
        <v>212000</v>
      </c>
      <c r="H42" s="33">
        <f t="shared" si="2"/>
        <v>224400</v>
      </c>
    </row>
    <row r="43" spans="1:8" ht="30">
      <c r="A43" s="172" t="s">
        <v>114</v>
      </c>
      <c r="B43" s="62" t="s">
        <v>61</v>
      </c>
      <c r="C43" s="22" t="s">
        <v>104</v>
      </c>
      <c r="D43" s="22" t="s">
        <v>62</v>
      </c>
      <c r="E43" s="108"/>
      <c r="F43" s="32">
        <f t="shared" si="2"/>
        <v>200500</v>
      </c>
      <c r="G43" s="32">
        <f t="shared" si="2"/>
        <v>212000</v>
      </c>
      <c r="H43" s="33">
        <f t="shared" si="2"/>
        <v>224400</v>
      </c>
    </row>
    <row r="44" spans="1:8" ht="15">
      <c r="A44" s="172" t="s">
        <v>115</v>
      </c>
      <c r="B44" s="109" t="s">
        <v>68</v>
      </c>
      <c r="C44" s="22" t="s">
        <v>104</v>
      </c>
      <c r="D44" s="22" t="s">
        <v>62</v>
      </c>
      <c r="E44" s="22" t="s">
        <v>69</v>
      </c>
      <c r="F44" s="32">
        <f t="shared" si="2"/>
        <v>200500</v>
      </c>
      <c r="G44" s="32">
        <f t="shared" si="2"/>
        <v>212000</v>
      </c>
      <c r="H44" s="33">
        <f>H45</f>
        <v>224400</v>
      </c>
    </row>
    <row r="45" spans="1:8" ht="15.75" thickBot="1">
      <c r="A45" s="173" t="s">
        <v>116</v>
      </c>
      <c r="B45" s="149" t="s">
        <v>13</v>
      </c>
      <c r="C45" s="36" t="s">
        <v>104</v>
      </c>
      <c r="D45" s="36" t="s">
        <v>62</v>
      </c>
      <c r="E45" s="36" t="s">
        <v>8</v>
      </c>
      <c r="F45" s="37">
        <v>200500</v>
      </c>
      <c r="G45" s="37">
        <v>212000</v>
      </c>
      <c r="H45" s="38">
        <v>224400</v>
      </c>
    </row>
    <row r="46" spans="1:8" ht="30">
      <c r="A46" s="167" t="s">
        <v>117</v>
      </c>
      <c r="B46" s="168" t="s">
        <v>196</v>
      </c>
      <c r="C46" s="148" t="s">
        <v>238</v>
      </c>
      <c r="D46" s="148"/>
      <c r="E46" s="148"/>
      <c r="F46" s="169">
        <f t="shared" si="2"/>
        <v>148900</v>
      </c>
      <c r="G46" s="169">
        <f t="shared" si="2"/>
        <v>148900</v>
      </c>
      <c r="H46" s="170">
        <f t="shared" si="2"/>
        <v>148900</v>
      </c>
    </row>
    <row r="47" spans="1:8" ht="30">
      <c r="A47" s="12" t="s">
        <v>118</v>
      </c>
      <c r="B47" s="62" t="s">
        <v>59</v>
      </c>
      <c r="C47" s="22" t="s">
        <v>238</v>
      </c>
      <c r="D47" s="22" t="s">
        <v>60</v>
      </c>
      <c r="E47" s="108"/>
      <c r="F47" s="32">
        <f t="shared" si="2"/>
        <v>148900</v>
      </c>
      <c r="G47" s="32">
        <f t="shared" si="2"/>
        <v>148900</v>
      </c>
      <c r="H47" s="33">
        <f t="shared" si="2"/>
        <v>148900</v>
      </c>
    </row>
    <row r="48" spans="1:8" ht="30">
      <c r="A48" s="12" t="s">
        <v>119</v>
      </c>
      <c r="B48" s="62" t="s">
        <v>61</v>
      </c>
      <c r="C48" s="22" t="s">
        <v>238</v>
      </c>
      <c r="D48" s="22" t="s">
        <v>62</v>
      </c>
      <c r="E48" s="108"/>
      <c r="F48" s="32">
        <f t="shared" si="2"/>
        <v>148900</v>
      </c>
      <c r="G48" s="32">
        <f t="shared" si="2"/>
        <v>148900</v>
      </c>
      <c r="H48" s="33">
        <f t="shared" si="2"/>
        <v>148900</v>
      </c>
    </row>
    <row r="49" spans="1:8" ht="15">
      <c r="A49" s="12" t="s">
        <v>23</v>
      </c>
      <c r="B49" s="109" t="s">
        <v>68</v>
      </c>
      <c r="C49" s="22" t="s">
        <v>238</v>
      </c>
      <c r="D49" s="22" t="s">
        <v>62</v>
      </c>
      <c r="E49" s="22" t="s">
        <v>69</v>
      </c>
      <c r="F49" s="32">
        <f t="shared" si="2"/>
        <v>148900</v>
      </c>
      <c r="G49" s="32">
        <f t="shared" si="2"/>
        <v>148900</v>
      </c>
      <c r="H49" s="33">
        <f t="shared" si="2"/>
        <v>148900</v>
      </c>
    </row>
    <row r="50" spans="1:8" ht="15.75" thickBot="1">
      <c r="A50" s="161" t="s">
        <v>24</v>
      </c>
      <c r="B50" s="175" t="s">
        <v>13</v>
      </c>
      <c r="C50" s="123" t="s">
        <v>238</v>
      </c>
      <c r="D50" s="123" t="s">
        <v>62</v>
      </c>
      <c r="E50" s="123" t="s">
        <v>8</v>
      </c>
      <c r="F50" s="145">
        <v>148900</v>
      </c>
      <c r="G50" s="145">
        <v>148900</v>
      </c>
      <c r="H50" s="146">
        <v>148900</v>
      </c>
    </row>
    <row r="51" spans="1:8" ht="30">
      <c r="A51" s="171" t="s">
        <v>124</v>
      </c>
      <c r="B51" s="110" t="s">
        <v>179</v>
      </c>
      <c r="C51" s="107" t="s">
        <v>106</v>
      </c>
      <c r="D51" s="107"/>
      <c r="E51" s="107"/>
      <c r="F51" s="111">
        <f>F52</f>
        <v>25000</v>
      </c>
      <c r="G51" s="111">
        <f>G52</f>
        <v>25000</v>
      </c>
      <c r="H51" s="112">
        <f>H52</f>
        <v>25000</v>
      </c>
    </row>
    <row r="52" spans="1:8" ht="15">
      <c r="A52" s="172" t="s">
        <v>125</v>
      </c>
      <c r="B52" s="62" t="s">
        <v>1</v>
      </c>
      <c r="C52" s="22" t="s">
        <v>107</v>
      </c>
      <c r="D52" s="22"/>
      <c r="E52" s="108"/>
      <c r="F52" s="32">
        <f>F53</f>
        <v>25000</v>
      </c>
      <c r="G52" s="32">
        <f aca="true" t="shared" si="3" ref="G52:H55">G53</f>
        <v>25000</v>
      </c>
      <c r="H52" s="33">
        <f t="shared" si="3"/>
        <v>25000</v>
      </c>
    </row>
    <row r="53" spans="1:8" ht="30">
      <c r="A53" s="172" t="s">
        <v>126</v>
      </c>
      <c r="B53" s="62" t="s">
        <v>243</v>
      </c>
      <c r="C53" s="22" t="s">
        <v>107</v>
      </c>
      <c r="D53" s="22" t="s">
        <v>60</v>
      </c>
      <c r="E53" s="22"/>
      <c r="F53" s="32">
        <f>F54</f>
        <v>25000</v>
      </c>
      <c r="G53" s="32">
        <f t="shared" si="3"/>
        <v>25000</v>
      </c>
      <c r="H53" s="33">
        <f t="shared" si="3"/>
        <v>25000</v>
      </c>
    </row>
    <row r="54" spans="1:8" ht="30">
      <c r="A54" s="172" t="s">
        <v>127</v>
      </c>
      <c r="B54" s="62" t="s">
        <v>61</v>
      </c>
      <c r="C54" s="22" t="s">
        <v>107</v>
      </c>
      <c r="D54" s="22" t="s">
        <v>62</v>
      </c>
      <c r="E54" s="22"/>
      <c r="F54" s="32">
        <f>F55</f>
        <v>25000</v>
      </c>
      <c r="G54" s="32">
        <f t="shared" si="3"/>
        <v>25000</v>
      </c>
      <c r="H54" s="33">
        <f t="shared" si="3"/>
        <v>25000</v>
      </c>
    </row>
    <row r="55" spans="1:8" ht="15">
      <c r="A55" s="172" t="s">
        <v>128</v>
      </c>
      <c r="B55" s="109" t="s">
        <v>29</v>
      </c>
      <c r="C55" s="22" t="s">
        <v>107</v>
      </c>
      <c r="D55" s="22" t="s">
        <v>62</v>
      </c>
      <c r="E55" s="22" t="s">
        <v>30</v>
      </c>
      <c r="F55" s="32">
        <f>F56</f>
        <v>25000</v>
      </c>
      <c r="G55" s="32">
        <f t="shared" si="3"/>
        <v>25000</v>
      </c>
      <c r="H55" s="33">
        <f t="shared" si="3"/>
        <v>25000</v>
      </c>
    </row>
    <row r="56" spans="1:8" ht="15.75" thickBot="1">
      <c r="A56" s="173" t="s">
        <v>25</v>
      </c>
      <c r="B56" s="113" t="s">
        <v>241</v>
      </c>
      <c r="C56" s="36" t="s">
        <v>107</v>
      </c>
      <c r="D56" s="36" t="s">
        <v>62</v>
      </c>
      <c r="E56" s="36" t="s">
        <v>242</v>
      </c>
      <c r="F56" s="37">
        <v>25000</v>
      </c>
      <c r="G56" s="37">
        <v>25000</v>
      </c>
      <c r="H56" s="38">
        <v>25000</v>
      </c>
    </row>
    <row r="57" spans="1:8" ht="45">
      <c r="A57" s="171" t="s">
        <v>129</v>
      </c>
      <c r="B57" s="114" t="s">
        <v>183</v>
      </c>
      <c r="C57" s="107" t="s">
        <v>189</v>
      </c>
      <c r="D57" s="107"/>
      <c r="E57" s="107"/>
      <c r="F57" s="111">
        <f>F58+F63</f>
        <v>105000</v>
      </c>
      <c r="G57" s="111">
        <f>G58+G63</f>
        <v>105000</v>
      </c>
      <c r="H57" s="112">
        <f>H58+H63</f>
        <v>105000</v>
      </c>
    </row>
    <row r="58" spans="1:8" ht="15">
      <c r="A58" s="172" t="s">
        <v>130</v>
      </c>
      <c r="B58" s="62" t="s">
        <v>245</v>
      </c>
      <c r="C58" s="22" t="s">
        <v>188</v>
      </c>
      <c r="D58" s="22"/>
      <c r="E58" s="22"/>
      <c r="F58" s="32">
        <f>F59</f>
        <v>4000</v>
      </c>
      <c r="G58" s="32">
        <f aca="true" t="shared" si="4" ref="G58:H60">G59</f>
        <v>4000</v>
      </c>
      <c r="H58" s="33">
        <f t="shared" si="4"/>
        <v>4000</v>
      </c>
    </row>
    <row r="59" spans="1:8" ht="30">
      <c r="A59" s="172" t="s">
        <v>41</v>
      </c>
      <c r="B59" s="62" t="s">
        <v>243</v>
      </c>
      <c r="C59" s="22" t="s">
        <v>188</v>
      </c>
      <c r="D59" s="22" t="s">
        <v>60</v>
      </c>
      <c r="E59" s="22"/>
      <c r="F59" s="32">
        <f>F60</f>
        <v>4000</v>
      </c>
      <c r="G59" s="32">
        <f t="shared" si="4"/>
        <v>4000</v>
      </c>
      <c r="H59" s="33">
        <f t="shared" si="4"/>
        <v>4000</v>
      </c>
    </row>
    <row r="60" spans="1:8" ht="30">
      <c r="A60" s="172" t="s">
        <v>131</v>
      </c>
      <c r="B60" s="62" t="s">
        <v>61</v>
      </c>
      <c r="C60" s="22" t="s">
        <v>188</v>
      </c>
      <c r="D60" s="22" t="s">
        <v>62</v>
      </c>
      <c r="E60" s="22"/>
      <c r="F60" s="32">
        <f>F61</f>
        <v>4000</v>
      </c>
      <c r="G60" s="32">
        <f t="shared" si="4"/>
        <v>4000</v>
      </c>
      <c r="H60" s="33">
        <f t="shared" si="4"/>
        <v>4000</v>
      </c>
    </row>
    <row r="61" spans="1:8" ht="24" customHeight="1">
      <c r="A61" s="172" t="s">
        <v>132</v>
      </c>
      <c r="B61" s="109" t="s">
        <v>38</v>
      </c>
      <c r="C61" s="22" t="s">
        <v>188</v>
      </c>
      <c r="D61" s="22" t="s">
        <v>62</v>
      </c>
      <c r="E61" s="22" t="s">
        <v>37</v>
      </c>
      <c r="F61" s="32">
        <f>F62</f>
        <v>4000</v>
      </c>
      <c r="G61" s="32">
        <f>G62</f>
        <v>4000</v>
      </c>
      <c r="H61" s="33">
        <f>H62</f>
        <v>4000</v>
      </c>
    </row>
    <row r="62" spans="1:8" ht="15.75" thickBot="1">
      <c r="A62" s="173" t="s">
        <v>36</v>
      </c>
      <c r="B62" s="115" t="s">
        <v>181</v>
      </c>
      <c r="C62" s="36" t="s">
        <v>188</v>
      </c>
      <c r="D62" s="36" t="s">
        <v>62</v>
      </c>
      <c r="E62" s="36" t="s">
        <v>182</v>
      </c>
      <c r="F62" s="37">
        <v>4000</v>
      </c>
      <c r="G62" s="37">
        <v>4000</v>
      </c>
      <c r="H62" s="38">
        <v>4000</v>
      </c>
    </row>
    <row r="63" spans="1:8" ht="30">
      <c r="A63" s="174" t="s">
        <v>133</v>
      </c>
      <c r="B63" s="64" t="s">
        <v>19</v>
      </c>
      <c r="C63" s="39" t="s">
        <v>217</v>
      </c>
      <c r="D63" s="39"/>
      <c r="E63" s="39"/>
      <c r="F63" s="40">
        <f>F64</f>
        <v>101000</v>
      </c>
      <c r="G63" s="40">
        <f aca="true" t="shared" si="5" ref="G63:H65">G64</f>
        <v>101000</v>
      </c>
      <c r="H63" s="41">
        <f t="shared" si="5"/>
        <v>101000</v>
      </c>
    </row>
    <row r="64" spans="1:8" ht="30">
      <c r="A64" s="172" t="s">
        <v>42</v>
      </c>
      <c r="B64" s="62" t="s">
        <v>243</v>
      </c>
      <c r="C64" s="22" t="s">
        <v>217</v>
      </c>
      <c r="D64" s="22" t="s">
        <v>60</v>
      </c>
      <c r="E64" s="22"/>
      <c r="F64" s="32">
        <f>F65</f>
        <v>101000</v>
      </c>
      <c r="G64" s="32">
        <f t="shared" si="5"/>
        <v>101000</v>
      </c>
      <c r="H64" s="33">
        <f t="shared" si="5"/>
        <v>101000</v>
      </c>
    </row>
    <row r="65" spans="1:8" ht="30">
      <c r="A65" s="172" t="s">
        <v>43</v>
      </c>
      <c r="B65" s="62" t="s">
        <v>61</v>
      </c>
      <c r="C65" s="22" t="s">
        <v>217</v>
      </c>
      <c r="D65" s="22" t="s">
        <v>62</v>
      </c>
      <c r="E65" s="22"/>
      <c r="F65" s="32">
        <f>F66</f>
        <v>101000</v>
      </c>
      <c r="G65" s="32">
        <f t="shared" si="5"/>
        <v>101000</v>
      </c>
      <c r="H65" s="33">
        <f t="shared" si="5"/>
        <v>101000</v>
      </c>
    </row>
    <row r="66" spans="1:8" ht="24" customHeight="1">
      <c r="A66" s="172" t="s">
        <v>134</v>
      </c>
      <c r="B66" s="109" t="s">
        <v>38</v>
      </c>
      <c r="C66" s="22" t="s">
        <v>217</v>
      </c>
      <c r="D66" s="22" t="s">
        <v>62</v>
      </c>
      <c r="E66" s="22" t="s">
        <v>37</v>
      </c>
      <c r="F66" s="32">
        <f>F67</f>
        <v>101000</v>
      </c>
      <c r="G66" s="32">
        <f>G67</f>
        <v>101000</v>
      </c>
      <c r="H66" s="33">
        <f>H67</f>
        <v>101000</v>
      </c>
    </row>
    <row r="67" spans="1:8" ht="15.75" thickBot="1">
      <c r="A67" s="173" t="s">
        <v>135</v>
      </c>
      <c r="B67" s="115" t="s">
        <v>181</v>
      </c>
      <c r="C67" s="36" t="s">
        <v>217</v>
      </c>
      <c r="D67" s="36" t="s">
        <v>62</v>
      </c>
      <c r="E67" s="36" t="s">
        <v>182</v>
      </c>
      <c r="F67" s="37">
        <v>101000</v>
      </c>
      <c r="G67" s="37">
        <v>101000</v>
      </c>
      <c r="H67" s="38">
        <v>101000</v>
      </c>
    </row>
    <row r="68" spans="1:8" ht="30.75" thickBot="1">
      <c r="A68" s="162" t="s">
        <v>136</v>
      </c>
      <c r="B68" s="176" t="s">
        <v>93</v>
      </c>
      <c r="C68" s="177" t="s">
        <v>99</v>
      </c>
      <c r="D68" s="177"/>
      <c r="E68" s="177"/>
      <c r="F68" s="178">
        <f>F69+F87+F97+F106+F92</f>
        <v>4741290</v>
      </c>
      <c r="G68" s="178">
        <f>G69+G87+G97+G106+G92</f>
        <v>3970296</v>
      </c>
      <c r="H68" s="179">
        <f>H69+H87+H97+H106+H92</f>
        <v>3884246</v>
      </c>
    </row>
    <row r="69" spans="1:8" ht="30">
      <c r="A69" s="174" t="s">
        <v>44</v>
      </c>
      <c r="B69" s="64" t="s">
        <v>91</v>
      </c>
      <c r="C69" s="39" t="s">
        <v>100</v>
      </c>
      <c r="D69" s="39" t="s">
        <v>53</v>
      </c>
      <c r="E69" s="116"/>
      <c r="F69" s="117">
        <f>F70+F75+F83+F79</f>
        <v>4598099</v>
      </c>
      <c r="G69" s="117">
        <f>G70+G75+G83+G79</f>
        <v>3822815</v>
      </c>
      <c r="H69" s="118">
        <f>H70+H75+H83+H79</f>
        <v>3829785</v>
      </c>
    </row>
    <row r="70" spans="1:10" ht="60">
      <c r="A70" s="172" t="s">
        <v>137</v>
      </c>
      <c r="B70" s="62" t="s">
        <v>55</v>
      </c>
      <c r="C70" s="22" t="s">
        <v>100</v>
      </c>
      <c r="D70" s="22" t="s">
        <v>56</v>
      </c>
      <c r="E70" s="119"/>
      <c r="F70" s="120">
        <f aca="true" t="shared" si="6" ref="F70:H71">F71</f>
        <v>2853192.9</v>
      </c>
      <c r="G70" s="120">
        <f t="shared" si="6"/>
        <v>2853192.9</v>
      </c>
      <c r="H70" s="121">
        <f t="shared" si="6"/>
        <v>2853192.9</v>
      </c>
      <c r="J70" s="34"/>
    </row>
    <row r="71" spans="1:8" ht="30">
      <c r="A71" s="172" t="s">
        <v>138</v>
      </c>
      <c r="B71" s="62" t="s">
        <v>57</v>
      </c>
      <c r="C71" s="22" t="s">
        <v>100</v>
      </c>
      <c r="D71" s="22" t="s">
        <v>58</v>
      </c>
      <c r="E71" s="119"/>
      <c r="F71" s="120">
        <f t="shared" si="6"/>
        <v>2853192.9</v>
      </c>
      <c r="G71" s="120">
        <f t="shared" si="6"/>
        <v>2853192.9</v>
      </c>
      <c r="H71" s="121">
        <f t="shared" si="6"/>
        <v>2853192.9</v>
      </c>
    </row>
    <row r="72" spans="1:8" ht="15">
      <c r="A72" s="172" t="s">
        <v>139</v>
      </c>
      <c r="B72" s="122" t="s">
        <v>54</v>
      </c>
      <c r="C72" s="22" t="s">
        <v>100</v>
      </c>
      <c r="D72" s="22" t="s">
        <v>58</v>
      </c>
      <c r="E72" s="119" t="s">
        <v>81</v>
      </c>
      <c r="F72" s="120">
        <f>F73+F74</f>
        <v>2853192.9</v>
      </c>
      <c r="G72" s="120">
        <f>G73+G74</f>
        <v>2853192.9</v>
      </c>
      <c r="H72" s="121">
        <f>H73+H74</f>
        <v>2853192.9</v>
      </c>
    </row>
    <row r="73" spans="1:8" ht="30">
      <c r="A73" s="172" t="s">
        <v>140</v>
      </c>
      <c r="B73" s="140" t="s">
        <v>46</v>
      </c>
      <c r="C73" s="22" t="s">
        <v>100</v>
      </c>
      <c r="D73" s="22" t="s">
        <v>58</v>
      </c>
      <c r="E73" s="119" t="s">
        <v>82</v>
      </c>
      <c r="F73" s="120">
        <v>1020884.65</v>
      </c>
      <c r="G73" s="120">
        <v>1020884.65</v>
      </c>
      <c r="H73" s="121">
        <v>1020884.65</v>
      </c>
    </row>
    <row r="74" spans="1:8" ht="45.75" thickBot="1">
      <c r="A74" s="173" t="s">
        <v>141</v>
      </c>
      <c r="B74" s="127" t="s">
        <v>47</v>
      </c>
      <c r="C74" s="36" t="s">
        <v>100</v>
      </c>
      <c r="D74" s="36" t="s">
        <v>58</v>
      </c>
      <c r="E74" s="128" t="s">
        <v>67</v>
      </c>
      <c r="F74" s="129">
        <v>1832308.25</v>
      </c>
      <c r="G74" s="129">
        <v>1832308.25</v>
      </c>
      <c r="H74" s="130">
        <v>1832308.25</v>
      </c>
    </row>
    <row r="75" spans="1:8" ht="30">
      <c r="A75" s="174" t="s">
        <v>142</v>
      </c>
      <c r="B75" s="62" t="s">
        <v>243</v>
      </c>
      <c r="C75" s="39" t="s">
        <v>100</v>
      </c>
      <c r="D75" s="39" t="s">
        <v>60</v>
      </c>
      <c r="E75" s="116"/>
      <c r="F75" s="117">
        <f>F76</f>
        <v>1005700.1</v>
      </c>
      <c r="G75" s="117">
        <f aca="true" t="shared" si="7" ref="G75:H81">G76</f>
        <v>230416.1</v>
      </c>
      <c r="H75" s="118">
        <f t="shared" si="7"/>
        <v>237386.1</v>
      </c>
    </row>
    <row r="76" spans="1:9" ht="25.5">
      <c r="A76" s="172" t="s">
        <v>143</v>
      </c>
      <c r="B76" s="132" t="s">
        <v>61</v>
      </c>
      <c r="C76" s="22" t="s">
        <v>100</v>
      </c>
      <c r="D76" s="22" t="s">
        <v>62</v>
      </c>
      <c r="E76" s="119"/>
      <c r="F76" s="120">
        <f>F77</f>
        <v>1005700.1</v>
      </c>
      <c r="G76" s="120">
        <f t="shared" si="7"/>
        <v>230416.1</v>
      </c>
      <c r="H76" s="121">
        <f t="shared" si="7"/>
        <v>237386.1</v>
      </c>
      <c r="I76" s="56"/>
    </row>
    <row r="77" spans="1:8" ht="15">
      <c r="A77" s="172" t="s">
        <v>144</v>
      </c>
      <c r="B77" s="122" t="s">
        <v>54</v>
      </c>
      <c r="C77" s="22" t="s">
        <v>100</v>
      </c>
      <c r="D77" s="22" t="s">
        <v>62</v>
      </c>
      <c r="E77" s="119" t="s">
        <v>81</v>
      </c>
      <c r="F77" s="120">
        <f>F78</f>
        <v>1005700.1</v>
      </c>
      <c r="G77" s="120">
        <f t="shared" si="7"/>
        <v>230416.1</v>
      </c>
      <c r="H77" s="121">
        <f t="shared" si="7"/>
        <v>237386.1</v>
      </c>
    </row>
    <row r="78" spans="1:8" ht="45.75" thickBot="1">
      <c r="A78" s="180" t="s">
        <v>145</v>
      </c>
      <c r="B78" s="144" t="s">
        <v>47</v>
      </c>
      <c r="C78" s="123" t="s">
        <v>100</v>
      </c>
      <c r="D78" s="123" t="s">
        <v>62</v>
      </c>
      <c r="E78" s="124" t="s">
        <v>67</v>
      </c>
      <c r="F78" s="125">
        <v>1005700.1</v>
      </c>
      <c r="G78" s="125">
        <v>230416.1</v>
      </c>
      <c r="H78" s="126">
        <v>237386.1</v>
      </c>
    </row>
    <row r="79" spans="1:8" ht="15">
      <c r="A79" s="174" t="s">
        <v>146</v>
      </c>
      <c r="B79" s="182" t="s">
        <v>63</v>
      </c>
      <c r="C79" s="39" t="s">
        <v>100</v>
      </c>
      <c r="D79" s="39" t="s">
        <v>64</v>
      </c>
      <c r="E79" s="116"/>
      <c r="F79" s="117">
        <f>F80</f>
        <v>1000</v>
      </c>
      <c r="G79" s="117">
        <f t="shared" si="7"/>
        <v>1000</v>
      </c>
      <c r="H79" s="118">
        <f t="shared" si="7"/>
        <v>1000</v>
      </c>
    </row>
    <row r="80" spans="1:9" ht="15">
      <c r="A80" s="172" t="s">
        <v>147</v>
      </c>
      <c r="B80" s="24" t="s">
        <v>213</v>
      </c>
      <c r="C80" s="22" t="s">
        <v>100</v>
      </c>
      <c r="D80" s="22" t="s">
        <v>212</v>
      </c>
      <c r="E80" s="119"/>
      <c r="F80" s="120">
        <f>F81</f>
        <v>1000</v>
      </c>
      <c r="G80" s="120">
        <f t="shared" si="7"/>
        <v>1000</v>
      </c>
      <c r="H80" s="121">
        <f t="shared" si="7"/>
        <v>1000</v>
      </c>
      <c r="I80" s="56"/>
    </row>
    <row r="81" spans="1:8" ht="15">
      <c r="A81" s="172" t="s">
        <v>148</v>
      </c>
      <c r="B81" s="181" t="s">
        <v>54</v>
      </c>
      <c r="C81" s="22" t="s">
        <v>100</v>
      </c>
      <c r="D81" s="22" t="s">
        <v>212</v>
      </c>
      <c r="E81" s="119" t="s">
        <v>81</v>
      </c>
      <c r="F81" s="120">
        <f>F82</f>
        <v>1000</v>
      </c>
      <c r="G81" s="120">
        <f t="shared" si="7"/>
        <v>1000</v>
      </c>
      <c r="H81" s="121">
        <f t="shared" si="7"/>
        <v>1000</v>
      </c>
    </row>
    <row r="82" spans="1:8" ht="45.75" thickBot="1">
      <c r="A82" s="173" t="s">
        <v>149</v>
      </c>
      <c r="B82" s="183" t="s">
        <v>47</v>
      </c>
      <c r="C82" s="36" t="s">
        <v>100</v>
      </c>
      <c r="D82" s="36" t="s">
        <v>212</v>
      </c>
      <c r="E82" s="128" t="s">
        <v>67</v>
      </c>
      <c r="F82" s="129">
        <v>1000</v>
      </c>
      <c r="G82" s="129">
        <v>1000</v>
      </c>
      <c r="H82" s="130">
        <v>1000</v>
      </c>
    </row>
    <row r="83" spans="1:8" ht="15">
      <c r="A83" s="174" t="s">
        <v>150</v>
      </c>
      <c r="B83" s="131" t="s">
        <v>4</v>
      </c>
      <c r="C83" s="39" t="s">
        <v>100</v>
      </c>
      <c r="D83" s="39" t="s">
        <v>5</v>
      </c>
      <c r="E83" s="116"/>
      <c r="F83" s="117">
        <f aca="true" t="shared" si="8" ref="F83:H85">F84</f>
        <v>738206</v>
      </c>
      <c r="G83" s="117">
        <f t="shared" si="8"/>
        <v>738206</v>
      </c>
      <c r="H83" s="118">
        <f t="shared" si="8"/>
        <v>738206</v>
      </c>
    </row>
    <row r="84" spans="1:8" ht="15">
      <c r="A84" s="172" t="s">
        <v>151</v>
      </c>
      <c r="B84" s="132" t="s">
        <v>17</v>
      </c>
      <c r="C84" s="22" t="s">
        <v>100</v>
      </c>
      <c r="D84" s="22" t="s">
        <v>16</v>
      </c>
      <c r="E84" s="119"/>
      <c r="F84" s="120">
        <f t="shared" si="8"/>
        <v>738206</v>
      </c>
      <c r="G84" s="120">
        <f t="shared" si="8"/>
        <v>738206</v>
      </c>
      <c r="H84" s="121">
        <f t="shared" si="8"/>
        <v>738206</v>
      </c>
    </row>
    <row r="85" spans="1:8" ht="15">
      <c r="A85" s="172" t="s">
        <v>152</v>
      </c>
      <c r="B85" s="122" t="s">
        <v>54</v>
      </c>
      <c r="C85" s="22" t="s">
        <v>100</v>
      </c>
      <c r="D85" s="22" t="s">
        <v>16</v>
      </c>
      <c r="E85" s="119" t="s">
        <v>81</v>
      </c>
      <c r="F85" s="120">
        <f>F86</f>
        <v>738206</v>
      </c>
      <c r="G85" s="120">
        <f t="shared" si="8"/>
        <v>738206</v>
      </c>
      <c r="H85" s="121">
        <f t="shared" si="8"/>
        <v>738206</v>
      </c>
    </row>
    <row r="86" spans="1:8" ht="39" customHeight="1" thickBot="1">
      <c r="A86" s="173" t="s">
        <v>153</v>
      </c>
      <c r="B86" s="113" t="s">
        <v>3</v>
      </c>
      <c r="C86" s="36" t="s">
        <v>100</v>
      </c>
      <c r="D86" s="36" t="s">
        <v>16</v>
      </c>
      <c r="E86" s="128" t="s">
        <v>88</v>
      </c>
      <c r="F86" s="129">
        <v>738206</v>
      </c>
      <c r="G86" s="129">
        <v>738206</v>
      </c>
      <c r="H86" s="130">
        <v>738206</v>
      </c>
    </row>
    <row r="87" spans="1:8" ht="15">
      <c r="A87" s="174" t="s">
        <v>154</v>
      </c>
      <c r="B87" s="64" t="s">
        <v>94</v>
      </c>
      <c r="C87" s="39" t="s">
        <v>101</v>
      </c>
      <c r="D87" s="39"/>
      <c r="E87" s="116"/>
      <c r="F87" s="117">
        <f>F88</f>
        <v>1000</v>
      </c>
      <c r="G87" s="117">
        <f>G88</f>
        <v>1000</v>
      </c>
      <c r="H87" s="118">
        <f>H88</f>
        <v>1000</v>
      </c>
    </row>
    <row r="88" spans="1:8" ht="15">
      <c r="A88" s="172" t="s">
        <v>155</v>
      </c>
      <c r="B88" s="133" t="s">
        <v>63</v>
      </c>
      <c r="C88" s="22" t="s">
        <v>101</v>
      </c>
      <c r="D88" s="22" t="s">
        <v>64</v>
      </c>
      <c r="E88" s="119"/>
      <c r="F88" s="120">
        <f>F89</f>
        <v>1000</v>
      </c>
      <c r="G88" s="120">
        <f aca="true" t="shared" si="9" ref="G88:H90">G89</f>
        <v>1000</v>
      </c>
      <c r="H88" s="121">
        <f t="shared" si="9"/>
        <v>1000</v>
      </c>
    </row>
    <row r="89" spans="1:8" ht="15">
      <c r="A89" s="172" t="s">
        <v>156</v>
      </c>
      <c r="B89" s="134" t="s">
        <v>0</v>
      </c>
      <c r="C89" s="22" t="s">
        <v>101</v>
      </c>
      <c r="D89" s="22" t="s">
        <v>15</v>
      </c>
      <c r="E89" s="119"/>
      <c r="F89" s="120">
        <f>F90</f>
        <v>1000</v>
      </c>
      <c r="G89" s="120">
        <f t="shared" si="9"/>
        <v>1000</v>
      </c>
      <c r="H89" s="121">
        <f t="shared" si="9"/>
        <v>1000</v>
      </c>
    </row>
    <row r="90" spans="1:8" ht="15">
      <c r="A90" s="172" t="s">
        <v>157</v>
      </c>
      <c r="B90" s="122" t="s">
        <v>54</v>
      </c>
      <c r="C90" s="22" t="s">
        <v>101</v>
      </c>
      <c r="D90" s="22" t="s">
        <v>15</v>
      </c>
      <c r="E90" s="119" t="s">
        <v>81</v>
      </c>
      <c r="F90" s="120">
        <f>F91</f>
        <v>1000</v>
      </c>
      <c r="G90" s="120">
        <f t="shared" si="9"/>
        <v>1000</v>
      </c>
      <c r="H90" s="121">
        <f t="shared" si="9"/>
        <v>1000</v>
      </c>
    </row>
    <row r="91" spans="1:8" ht="15.75" thickBot="1">
      <c r="A91" s="173" t="s">
        <v>158</v>
      </c>
      <c r="B91" s="135" t="s">
        <v>95</v>
      </c>
      <c r="C91" s="36" t="s">
        <v>101</v>
      </c>
      <c r="D91" s="36" t="s">
        <v>15</v>
      </c>
      <c r="E91" s="128" t="s">
        <v>31</v>
      </c>
      <c r="F91" s="129">
        <f>'прил 4 '!G36</f>
        <v>1000</v>
      </c>
      <c r="G91" s="129">
        <f>'прил 4 '!H36</f>
        <v>1000</v>
      </c>
      <c r="H91" s="130">
        <f>'прил 4 '!I36</f>
        <v>1000</v>
      </c>
    </row>
    <row r="92" spans="1:8" ht="60">
      <c r="A92" s="174" t="s">
        <v>159</v>
      </c>
      <c r="B92" s="138" t="s">
        <v>7</v>
      </c>
      <c r="C92" s="39" t="s">
        <v>111</v>
      </c>
      <c r="D92" s="39"/>
      <c r="E92" s="116"/>
      <c r="F92" s="117">
        <f>F93</f>
        <v>3300</v>
      </c>
      <c r="G92" s="117">
        <f aca="true" t="shared" si="10" ref="G92:H95">G93</f>
        <v>3300</v>
      </c>
      <c r="H92" s="118">
        <f t="shared" si="10"/>
        <v>3300</v>
      </c>
    </row>
    <row r="93" spans="1:8" ht="30">
      <c r="A93" s="172" t="s">
        <v>160</v>
      </c>
      <c r="B93" s="62" t="s">
        <v>243</v>
      </c>
      <c r="C93" s="22" t="s">
        <v>111</v>
      </c>
      <c r="D93" s="22" t="s">
        <v>60</v>
      </c>
      <c r="E93" s="119"/>
      <c r="F93" s="120">
        <f>F94</f>
        <v>3300</v>
      </c>
      <c r="G93" s="120">
        <f t="shared" si="10"/>
        <v>3300</v>
      </c>
      <c r="H93" s="121">
        <f t="shared" si="10"/>
        <v>3300</v>
      </c>
    </row>
    <row r="94" spans="1:8" ht="25.5">
      <c r="A94" s="172" t="s">
        <v>174</v>
      </c>
      <c r="B94" s="132" t="s">
        <v>61</v>
      </c>
      <c r="C94" s="22" t="s">
        <v>111</v>
      </c>
      <c r="D94" s="22" t="s">
        <v>62</v>
      </c>
      <c r="E94" s="119"/>
      <c r="F94" s="120">
        <f>F95</f>
        <v>3300</v>
      </c>
      <c r="G94" s="120">
        <f t="shared" si="10"/>
        <v>3300</v>
      </c>
      <c r="H94" s="121">
        <f t="shared" si="10"/>
        <v>3300</v>
      </c>
    </row>
    <row r="95" spans="1:8" ht="15">
      <c r="A95" s="172" t="s">
        <v>175</v>
      </c>
      <c r="B95" s="139" t="s">
        <v>54</v>
      </c>
      <c r="C95" s="22" t="s">
        <v>111</v>
      </c>
      <c r="D95" s="22" t="s">
        <v>62</v>
      </c>
      <c r="E95" s="119" t="s">
        <v>81</v>
      </c>
      <c r="F95" s="120">
        <f>F96</f>
        <v>3300</v>
      </c>
      <c r="G95" s="120">
        <f t="shared" si="10"/>
        <v>3300</v>
      </c>
      <c r="H95" s="121">
        <f t="shared" si="10"/>
        <v>3300</v>
      </c>
    </row>
    <row r="96" spans="1:8" ht="15.75" thickBot="1">
      <c r="A96" s="173" t="s">
        <v>176</v>
      </c>
      <c r="B96" s="135" t="s">
        <v>28</v>
      </c>
      <c r="C96" s="36" t="s">
        <v>111</v>
      </c>
      <c r="D96" s="36" t="s">
        <v>62</v>
      </c>
      <c r="E96" s="128" t="s">
        <v>32</v>
      </c>
      <c r="F96" s="129">
        <v>3300</v>
      </c>
      <c r="G96" s="129">
        <v>3300</v>
      </c>
      <c r="H96" s="130">
        <v>3300</v>
      </c>
    </row>
    <row r="97" spans="1:8" ht="30">
      <c r="A97" s="174" t="s">
        <v>190</v>
      </c>
      <c r="B97" s="64" t="s">
        <v>173</v>
      </c>
      <c r="C97" s="39" t="s">
        <v>112</v>
      </c>
      <c r="D97" s="39"/>
      <c r="E97" s="116"/>
      <c r="F97" s="117">
        <f>F98+F102</f>
        <v>88730</v>
      </c>
      <c r="G97" s="117">
        <f>G98+G102</f>
        <v>93020</v>
      </c>
      <c r="H97" s="118">
        <f>H98+H102</f>
        <v>0</v>
      </c>
    </row>
    <row r="98" spans="1:8" ht="60">
      <c r="A98" s="172" t="s">
        <v>191</v>
      </c>
      <c r="B98" s="62" t="s">
        <v>55</v>
      </c>
      <c r="C98" s="22" t="s">
        <v>112</v>
      </c>
      <c r="D98" s="22" t="s">
        <v>56</v>
      </c>
      <c r="E98" s="136"/>
      <c r="F98" s="152">
        <f>F99</f>
        <v>81825</v>
      </c>
      <c r="G98" s="152">
        <f aca="true" t="shared" si="11" ref="G98:H100">G99</f>
        <v>81825</v>
      </c>
      <c r="H98" s="153">
        <f t="shared" si="11"/>
        <v>0</v>
      </c>
    </row>
    <row r="99" spans="1:8" ht="30">
      <c r="A99" s="172" t="s">
        <v>192</v>
      </c>
      <c r="B99" s="62" t="s">
        <v>57</v>
      </c>
      <c r="C99" s="22" t="s">
        <v>112</v>
      </c>
      <c r="D99" s="22" t="s">
        <v>58</v>
      </c>
      <c r="E99" s="136"/>
      <c r="F99" s="152">
        <f>F100</f>
        <v>81825</v>
      </c>
      <c r="G99" s="152">
        <f t="shared" si="11"/>
        <v>81825</v>
      </c>
      <c r="H99" s="153">
        <f t="shared" si="11"/>
        <v>0</v>
      </c>
    </row>
    <row r="100" spans="1:8" ht="15">
      <c r="A100" s="172" t="s">
        <v>193</v>
      </c>
      <c r="B100" s="132" t="s">
        <v>167</v>
      </c>
      <c r="C100" s="22" t="s">
        <v>112</v>
      </c>
      <c r="D100" s="22" t="s">
        <v>58</v>
      </c>
      <c r="E100" s="119" t="s">
        <v>34</v>
      </c>
      <c r="F100" s="152">
        <f>F101</f>
        <v>81825</v>
      </c>
      <c r="G100" s="152">
        <f t="shared" si="11"/>
        <v>81825</v>
      </c>
      <c r="H100" s="153">
        <f t="shared" si="11"/>
        <v>0</v>
      </c>
    </row>
    <row r="101" spans="1:8" ht="15">
      <c r="A101" s="172" t="s">
        <v>194</v>
      </c>
      <c r="B101" s="132" t="s">
        <v>6</v>
      </c>
      <c r="C101" s="22" t="s">
        <v>112</v>
      </c>
      <c r="D101" s="22" t="s">
        <v>58</v>
      </c>
      <c r="E101" s="119" t="s">
        <v>35</v>
      </c>
      <c r="F101" s="152">
        <v>81825</v>
      </c>
      <c r="G101" s="152">
        <v>81825</v>
      </c>
      <c r="H101" s="153">
        <v>0</v>
      </c>
    </row>
    <row r="102" spans="1:8" ht="30">
      <c r="A102" s="172" t="s">
        <v>195</v>
      </c>
      <c r="B102" s="62" t="s">
        <v>243</v>
      </c>
      <c r="C102" s="22" t="s">
        <v>112</v>
      </c>
      <c r="D102" s="22" t="s">
        <v>60</v>
      </c>
      <c r="E102" s="119"/>
      <c r="F102" s="152">
        <f aca="true" t="shared" si="12" ref="F102:H104">F103</f>
        <v>6905</v>
      </c>
      <c r="G102" s="152">
        <f t="shared" si="12"/>
        <v>11195</v>
      </c>
      <c r="H102" s="153">
        <f t="shared" si="12"/>
        <v>0</v>
      </c>
    </row>
    <row r="103" spans="1:8" ht="30">
      <c r="A103" s="172" t="s">
        <v>207</v>
      </c>
      <c r="B103" s="62" t="s">
        <v>61</v>
      </c>
      <c r="C103" s="22" t="s">
        <v>112</v>
      </c>
      <c r="D103" s="22" t="s">
        <v>62</v>
      </c>
      <c r="E103" s="119"/>
      <c r="F103" s="152">
        <f t="shared" si="12"/>
        <v>6905</v>
      </c>
      <c r="G103" s="152">
        <f t="shared" si="12"/>
        <v>11195</v>
      </c>
      <c r="H103" s="153">
        <f t="shared" si="12"/>
        <v>0</v>
      </c>
    </row>
    <row r="104" spans="1:8" ht="15">
      <c r="A104" s="172" t="s">
        <v>240</v>
      </c>
      <c r="B104" s="132" t="s">
        <v>167</v>
      </c>
      <c r="C104" s="22" t="s">
        <v>112</v>
      </c>
      <c r="D104" s="22" t="s">
        <v>62</v>
      </c>
      <c r="E104" s="119" t="s">
        <v>34</v>
      </c>
      <c r="F104" s="152">
        <f>F105</f>
        <v>6905</v>
      </c>
      <c r="G104" s="152">
        <f>G105</f>
        <v>11195</v>
      </c>
      <c r="H104" s="153">
        <f t="shared" si="12"/>
        <v>0</v>
      </c>
    </row>
    <row r="105" spans="1:8" ht="15.75" thickBot="1">
      <c r="A105" s="173" t="s">
        <v>206</v>
      </c>
      <c r="B105" s="137" t="s">
        <v>6</v>
      </c>
      <c r="C105" s="36" t="s">
        <v>112</v>
      </c>
      <c r="D105" s="36" t="s">
        <v>62</v>
      </c>
      <c r="E105" s="128" t="s">
        <v>35</v>
      </c>
      <c r="F105" s="154">
        <v>6905</v>
      </c>
      <c r="G105" s="154">
        <v>11195</v>
      </c>
      <c r="H105" s="155">
        <v>0</v>
      </c>
    </row>
    <row r="106" spans="1:8" ht="15">
      <c r="A106" s="174" t="s">
        <v>207</v>
      </c>
      <c r="B106" s="131" t="s">
        <v>4</v>
      </c>
      <c r="C106" s="39" t="s">
        <v>204</v>
      </c>
      <c r="D106" s="39" t="s">
        <v>5</v>
      </c>
      <c r="E106" s="116"/>
      <c r="F106" s="117">
        <f aca="true" t="shared" si="13" ref="F106:H108">F107</f>
        <v>50161</v>
      </c>
      <c r="G106" s="117">
        <f t="shared" si="13"/>
        <v>50161</v>
      </c>
      <c r="H106" s="118">
        <f t="shared" si="13"/>
        <v>50161</v>
      </c>
    </row>
    <row r="107" spans="1:8" ht="15">
      <c r="A107" s="172" t="s">
        <v>208</v>
      </c>
      <c r="B107" s="132" t="s">
        <v>17</v>
      </c>
      <c r="C107" s="22" t="s">
        <v>204</v>
      </c>
      <c r="D107" s="22" t="s">
        <v>16</v>
      </c>
      <c r="E107" s="119"/>
      <c r="F107" s="120">
        <f t="shared" si="13"/>
        <v>50161</v>
      </c>
      <c r="G107" s="120">
        <f t="shared" si="13"/>
        <v>50161</v>
      </c>
      <c r="H107" s="121">
        <f t="shared" si="13"/>
        <v>50161</v>
      </c>
    </row>
    <row r="108" spans="1:8" ht="15">
      <c r="A108" s="172" t="s">
        <v>209</v>
      </c>
      <c r="B108" s="122" t="s">
        <v>203</v>
      </c>
      <c r="C108" s="22" t="s">
        <v>204</v>
      </c>
      <c r="D108" s="22" t="s">
        <v>16</v>
      </c>
      <c r="E108" s="119" t="s">
        <v>199</v>
      </c>
      <c r="F108" s="120">
        <f>F109</f>
        <v>50161</v>
      </c>
      <c r="G108" s="120">
        <f t="shared" si="13"/>
        <v>50161</v>
      </c>
      <c r="H108" s="121">
        <f t="shared" si="13"/>
        <v>50161</v>
      </c>
    </row>
    <row r="109" spans="1:8" ht="15.75" thickBot="1">
      <c r="A109" s="173" t="s">
        <v>210</v>
      </c>
      <c r="B109" s="113" t="s">
        <v>201</v>
      </c>
      <c r="C109" s="36" t="s">
        <v>204</v>
      </c>
      <c r="D109" s="36" t="s">
        <v>16</v>
      </c>
      <c r="E109" s="128" t="s">
        <v>202</v>
      </c>
      <c r="F109" s="129">
        <v>50161</v>
      </c>
      <c r="G109" s="129">
        <v>50161</v>
      </c>
      <c r="H109" s="130">
        <v>50161</v>
      </c>
    </row>
    <row r="110" spans="1:8" ht="15.75" thickBot="1">
      <c r="A110" s="143" t="s">
        <v>211</v>
      </c>
      <c r="B110" s="71" t="s">
        <v>231</v>
      </c>
      <c r="C110" s="70"/>
      <c r="D110" s="70"/>
      <c r="E110" s="70"/>
      <c r="F110" s="72">
        <f>'прил 4 '!G101</f>
        <v>0</v>
      </c>
      <c r="G110" s="72">
        <v>130000</v>
      </c>
      <c r="H110" s="73">
        <v>255000</v>
      </c>
    </row>
    <row r="111" spans="1:8" s="57" customFormat="1" ht="15.75" thickBot="1">
      <c r="A111" s="143" t="s">
        <v>247</v>
      </c>
      <c r="B111" s="71" t="s">
        <v>18</v>
      </c>
      <c r="C111" s="70"/>
      <c r="D111" s="70"/>
      <c r="E111" s="70"/>
      <c r="F111" s="72">
        <f>F68+F13</f>
        <v>5911790</v>
      </c>
      <c r="G111" s="72">
        <f>G68+G13+G110</f>
        <v>5162296</v>
      </c>
      <c r="H111" s="73">
        <f>H68+H13+H110</f>
        <v>5013646</v>
      </c>
    </row>
    <row r="112" spans="1:6" s="57" customFormat="1" ht="12.75">
      <c r="A112" s="58"/>
      <c r="B112" s="59"/>
      <c r="C112" s="60"/>
      <c r="D112" s="60"/>
      <c r="E112" s="60"/>
      <c r="F112" s="61"/>
    </row>
    <row r="113" spans="1:8" s="57" customFormat="1" ht="12.75">
      <c r="A113" s="58"/>
      <c r="B113" s="59"/>
      <c r="C113" s="60"/>
      <c r="D113" s="60"/>
      <c r="E113" s="60"/>
      <c r="F113" s="61"/>
      <c r="G113" s="61"/>
      <c r="H113" s="61"/>
    </row>
    <row r="114" spans="1:6" s="57" customFormat="1" ht="12.75">
      <c r="A114" s="58"/>
      <c r="B114" s="59"/>
      <c r="C114" s="60"/>
      <c r="D114" s="60"/>
      <c r="E114" s="60"/>
      <c r="F114" s="61"/>
    </row>
    <row r="115" spans="1:6" s="57" customFormat="1" ht="12.75">
      <c r="A115" s="58"/>
      <c r="B115" s="59"/>
      <c r="C115" s="60"/>
      <c r="D115" s="60"/>
      <c r="E115" s="60"/>
      <c r="F115" s="61"/>
    </row>
    <row r="116" spans="1:6" s="57" customFormat="1" ht="12.75">
      <c r="A116" s="58"/>
      <c r="B116" s="59"/>
      <c r="C116" s="60"/>
      <c r="D116" s="60"/>
      <c r="E116" s="60"/>
      <c r="F116" s="61"/>
    </row>
    <row r="117" spans="1:6" s="57" customFormat="1" ht="12.75">
      <c r="A117" s="58"/>
      <c r="B117" s="59"/>
      <c r="C117" s="60"/>
      <c r="D117" s="60"/>
      <c r="E117" s="60"/>
      <c r="F117" s="61"/>
    </row>
    <row r="118" spans="1:6" s="57" customFormat="1" ht="12.75">
      <c r="A118" s="58"/>
      <c r="B118" s="59"/>
      <c r="C118" s="60"/>
      <c r="D118" s="60"/>
      <c r="E118" s="60"/>
      <c r="F118" s="61"/>
    </row>
    <row r="119" spans="1:6" s="57" customFormat="1" ht="12.75">
      <c r="A119" s="58"/>
      <c r="B119" s="59"/>
      <c r="C119" s="60"/>
      <c r="D119" s="60"/>
      <c r="E119" s="60"/>
      <c r="F119" s="61"/>
    </row>
    <row r="120" spans="1:6" s="57" customFormat="1" ht="12.75">
      <c r="A120" s="58"/>
      <c r="B120" s="59"/>
      <c r="C120" s="60"/>
      <c r="D120" s="60"/>
      <c r="E120" s="60"/>
      <c r="F120" s="61"/>
    </row>
    <row r="121" spans="1:6" s="57" customFormat="1" ht="12.75">
      <c r="A121" s="58"/>
      <c r="B121" s="59"/>
      <c r="C121" s="60"/>
      <c r="D121" s="60"/>
      <c r="E121" s="60"/>
      <c r="F121" s="61"/>
    </row>
    <row r="122" spans="1:6" s="57" customFormat="1" ht="12.75">
      <c r="A122" s="58"/>
      <c r="B122" s="59"/>
      <c r="C122" s="60"/>
      <c r="D122" s="60"/>
      <c r="E122" s="60"/>
      <c r="F122" s="61"/>
    </row>
    <row r="123" spans="1:6" s="57" customFormat="1" ht="12.75">
      <c r="A123" s="58"/>
      <c r="B123" s="59"/>
      <c r="C123" s="60"/>
      <c r="D123" s="60"/>
      <c r="E123" s="60"/>
      <c r="F123" s="61"/>
    </row>
    <row r="124" spans="1:6" s="57" customFormat="1" ht="12.75">
      <c r="A124" s="58"/>
      <c r="B124" s="59"/>
      <c r="C124" s="60"/>
      <c r="D124" s="60"/>
      <c r="E124" s="60"/>
      <c r="F124" s="61"/>
    </row>
    <row r="125" spans="1:6" s="57" customFormat="1" ht="12.75">
      <c r="A125" s="58"/>
      <c r="B125" s="59"/>
      <c r="C125" s="60"/>
      <c r="D125" s="60"/>
      <c r="E125" s="60"/>
      <c r="F125" s="61"/>
    </row>
    <row r="126" spans="1:6" s="57" customFormat="1" ht="12.75">
      <c r="A126" s="58"/>
      <c r="B126" s="59"/>
      <c r="C126" s="60"/>
      <c r="D126" s="60"/>
      <c r="E126" s="60"/>
      <c r="F126" s="61"/>
    </row>
    <row r="127" spans="1:6" s="57" customFormat="1" ht="12.75">
      <c r="A127" s="58"/>
      <c r="B127" s="59"/>
      <c r="C127" s="60"/>
      <c r="D127" s="60"/>
      <c r="E127" s="60"/>
      <c r="F127" s="61"/>
    </row>
    <row r="128" spans="1:6" s="57" customFormat="1" ht="12.75">
      <c r="A128" s="58"/>
      <c r="B128" s="59"/>
      <c r="C128" s="60"/>
      <c r="D128" s="60"/>
      <c r="E128" s="60"/>
      <c r="F128" s="61"/>
    </row>
    <row r="129" spans="1:6" s="57" customFormat="1" ht="12.75">
      <c r="A129" s="58"/>
      <c r="B129" s="59"/>
      <c r="C129" s="60"/>
      <c r="D129" s="60"/>
      <c r="E129" s="60"/>
      <c r="F129" s="61"/>
    </row>
  </sheetData>
  <sheetProtection/>
  <mergeCells count="3">
    <mergeCell ref="A7:H7"/>
    <mergeCell ref="A8:H8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2022-12-26T04:19:31Z</cp:lastPrinted>
  <dcterms:created xsi:type="dcterms:W3CDTF">2007-10-12T08:23:45Z</dcterms:created>
  <dcterms:modified xsi:type="dcterms:W3CDTF">2022-12-26T04:20:12Z</dcterms:modified>
  <cp:category/>
  <cp:version/>
  <cp:contentType/>
  <cp:contentStatus/>
</cp:coreProperties>
</file>