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2"/>
  </bookViews>
  <sheets>
    <sheet name="прил 3" sheetId="1" r:id="rId1"/>
    <sheet name="прил 4 " sheetId="2" r:id="rId2"/>
    <sheet name="прил 5" sheetId="3" r:id="rId3"/>
  </sheets>
  <definedNames>
    <definedName name="_xlnm.Print_Titles" localSheetId="0">'прил 3'!$14:$15</definedName>
  </definedNames>
  <calcPr fullCalcOnLoad="1"/>
</workbook>
</file>

<file path=xl/sharedStrings.xml><?xml version="1.0" encoding="utf-8"?>
<sst xmlns="http://schemas.openxmlformats.org/spreadsheetml/2006/main" count="1116" uniqueCount="263">
  <si>
    <t>Резервные средства</t>
  </si>
  <si>
    <t>Подпрограмма "Поддержка муниципальных проектов и мероприятий по благоустройству территорий""</t>
  </si>
  <si>
    <t>Мероприятия в области спорта и физической культуры</t>
  </si>
  <si>
    <t>Муниципальная подпрограмма"Содействие развитию и модернизации улично-дорожной сети муниципального образования"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</si>
  <si>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</si>
  <si>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</si>
  <si>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</si>
  <si>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</si>
  <si>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</si>
  <si>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0409</t>
  </si>
  <si>
    <t>Непрограммные расходы отдельных органов местного самоуправления</t>
  </si>
  <si>
    <t>0503</t>
  </si>
  <si>
    <t>Благоустройство</t>
  </si>
  <si>
    <t>Муниципальная подпрограмма "Содействие развитию и модернизации улично-дорожной сети муниципального образования"</t>
  </si>
  <si>
    <t>Дорожное хозяйство (дорожные фонды)</t>
  </si>
  <si>
    <t>Муниципальная подпрограмма "Поддержка муниципальных проектов и мероприятий по благоустройству"</t>
  </si>
  <si>
    <t>870</t>
  </si>
  <si>
    <t>540</t>
  </si>
  <si>
    <t>Иные  межбюджетные трансферты</t>
  </si>
  <si>
    <t>Всего</t>
  </si>
  <si>
    <t xml:space="preserve">Обеспечение деятельности (оказание услуг) подведомственных учреждений </t>
  </si>
  <si>
    <t>НАЦИОНАЛЬНАЯ БЕЗОПАСНОСТЬ И ПРАВООХРАНИТЕЛЬНАЯ ДЕЯТЕЛЬНОСТЬ</t>
  </si>
  <si>
    <t>17</t>
  </si>
  <si>
    <t>19</t>
  </si>
  <si>
    <t>27</t>
  </si>
  <si>
    <t>28</t>
  </si>
  <si>
    <t>34</t>
  </si>
  <si>
    <t>Целевая статья</t>
  </si>
  <si>
    <t>Вид расходов</t>
  </si>
  <si>
    <t>Другие общегосударственные вопросы</t>
  </si>
  <si>
    <t>Физическая культура и спорт</t>
  </si>
  <si>
    <t>1100</t>
  </si>
  <si>
    <t>0111</t>
  </si>
  <si>
    <t>0113</t>
  </si>
  <si>
    <t>Приложение 5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</si>
  <si>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</si>
  <si>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</si>
  <si>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</si>
  <si>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</si>
  <si>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</si>
  <si>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</si>
  <si>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13</t>
  </si>
  <si>
    <t>37</t>
  </si>
  <si>
    <t>42</t>
  </si>
  <si>
    <t>43</t>
  </si>
  <si>
    <t>47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</si>
  <si>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</si>
  <si>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</si>
  <si>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</si>
  <si>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</si>
  <si>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</si>
  <si>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</si>
  <si>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</si>
  <si>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</si>
  <si>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</si>
  <si>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</si>
  <si>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</si>
  <si>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</si>
  <si>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</si>
  <si>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</si>
  <si>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</si>
  <si>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</si>
  <si>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</si>
  <si>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</si>
  <si>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</si>
  <si>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</si>
  <si>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ФИЗИЧЕСКАЯ КУЛЬТУРА И СПОРТ</t>
  </si>
  <si>
    <t>(руб.)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</si>
  <si>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</si>
  <si>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</si>
  <si>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</si>
  <si>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</si>
  <si>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</si>
  <si>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</si>
  <si>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</si>
  <si>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</si>
  <si>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</si>
  <si>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</si>
  <si>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</si>
  <si>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</si>
  <si>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</si>
  <si>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</si>
  <si>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</si>
  <si>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</si>
  <si>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</si>
  <si>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</si>
  <si>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</si>
  <si>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</si>
  <si>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</si>
  <si>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</si>
  <si>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</si>
  <si>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</si>
  <si>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 xml:space="preserve">Руководство и управление в сфере установленных функций органов местного самоуправления </t>
  </si>
  <si>
    <t>Глава муниципального образования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</si>
  <si>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</si>
  <si>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</si>
  <si>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 xml:space="preserve">Резервные фонды  </t>
  </si>
  <si>
    <t>( руб.)</t>
  </si>
  <si>
    <t>829</t>
  </si>
  <si>
    <t>Иные межбюджетные трансферты</t>
  </si>
  <si>
    <t>Администрация Степановского сельсовета Ирбейского района Красноярского края</t>
  </si>
  <si>
    <t>2200000000</t>
  </si>
  <si>
    <t>2200004600</t>
  </si>
  <si>
    <t>2200007050</t>
  </si>
  <si>
    <t>0100000000</t>
  </si>
  <si>
    <t>0120000000</t>
  </si>
  <si>
    <t>0120060020</t>
  </si>
  <si>
    <t>0110000000</t>
  </si>
  <si>
    <t>0130000000</t>
  </si>
  <si>
    <t>0130097000</t>
  </si>
  <si>
    <t>0110060010</t>
  </si>
  <si>
    <t>0110060040</t>
  </si>
  <si>
    <t>0110060050</t>
  </si>
  <si>
    <t>2200075140</t>
  </si>
  <si>
    <t>2200051180</t>
  </si>
  <si>
    <t>20</t>
  </si>
  <si>
    <t>21</t>
  </si>
  <si>
    <t>22</t>
  </si>
  <si>
    <t>23</t>
  </si>
  <si>
    <t>24</t>
  </si>
  <si>
    <t>25</t>
  </si>
  <si>
    <t>26</t>
  </si>
  <si>
    <t>14</t>
  </si>
  <si>
    <t>15</t>
  </si>
  <si>
    <t>16</t>
  </si>
  <si>
    <t>18</t>
  </si>
  <si>
    <t>29</t>
  </si>
  <si>
    <t>30</t>
  </si>
  <si>
    <t>31</t>
  </si>
  <si>
    <t>32</t>
  </si>
  <si>
    <t>33</t>
  </si>
  <si>
    <t>35</t>
  </si>
  <si>
    <t>36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</si>
  <si>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</si>
  <si>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</si>
  <si>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</si>
  <si>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</si>
  <si>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</si>
  <si>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</si>
  <si>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</si>
  <si>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</si>
  <si>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</si>
  <si>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</si>
  <si>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</si>
  <si>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</si>
  <si>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</si>
  <si>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</si>
  <si>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</si>
  <si>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</si>
  <si>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</si>
  <si>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</si>
  <si>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</si>
  <si>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</si>
  <si>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</si>
  <si>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</si>
  <si>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</si>
  <si>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</si>
  <si>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</si>
  <si>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</si>
  <si>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</si>
  <si>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</si>
  <si>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</si>
  <si>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</si>
  <si>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Муниципальная программа"Содействие развитию муниципального образования Степановский сельсовет  "</t>
  </si>
  <si>
    <t>Муниципальная программа "Содействие развитию муниципального образования  Степановский сельсовет "</t>
  </si>
  <si>
    <t xml:space="preserve">Муниципальная программа"Содействие развитию муниципального образования Степановский сельсовет"  </t>
  </si>
  <si>
    <t xml:space="preserve">Муниципальная подпрограмма "Развитие массовой физической культуры и спорта" </t>
  </si>
  <si>
    <t>Мероприятия по осуществлению дорожной деятельности</t>
  </si>
  <si>
    <t xml:space="preserve">Осуществление полномочий по созданию и обеспечению деятельности административных комиссий в рамках непрограммных расходов </t>
  </si>
  <si>
    <t>НАЦИОНАЛЬНАЯ ОБОРОНА</t>
  </si>
  <si>
    <t>НАЦИОНАЛЬНАЯ ЭКОНОМИКА</t>
  </si>
  <si>
    <t>ЖИЛИЩНО-КОММУНАЛЬНОЕ ХОЗЯЙСТВО</t>
  </si>
  <si>
    <t>Мероприятия по содержанию мест захоронения</t>
  </si>
  <si>
    <t>Уличное освещение</t>
  </si>
  <si>
    <t>Прочие мероприятия</t>
  </si>
  <si>
    <t xml:space="preserve">Осуществление первичного воинского учета на территориях, где отсутствуют военные комиссариаты </t>
  </si>
  <si>
    <t>72</t>
  </si>
  <si>
    <t>73</t>
  </si>
  <si>
    <t>74</t>
  </si>
  <si>
    <t>2200008010</t>
  </si>
  <si>
    <t>Другие общегосударственные вопросы в области культуры по содержанию имущества</t>
  </si>
  <si>
    <t xml:space="preserve">Ведомственная структура расходов  бюджета сельского поселения </t>
  </si>
  <si>
    <t>Муниципальная программа Степановского сельсовета "Содействие развитию муниципального образования  Степановский сельсовет "</t>
  </si>
  <si>
    <t>Муниципальная подпрограмма "Развитие массовой физической культуры и спорта"</t>
  </si>
  <si>
    <t xml:space="preserve">Распределение бюджетных ассигнований по целевым статьям (муниципальным программам  бюджета сельского поселения и непрограммным направлениям деятельности), группам и подгруппам видов расходов, разделам, подразделам классификации расходов бюджета сельского поселения . </t>
  </si>
  <si>
    <t>Обеспечение пожарной безопасности</t>
  </si>
  <si>
    <t>0310</t>
  </si>
  <si>
    <t>Муниципальная подпрограмма "Обеспечение первичных мер пожарной безопасности в границах населенных пунктов поселения"</t>
  </si>
  <si>
    <t>Обеспечение деятельности (оказания услуг)подведомственных учреждений</t>
  </si>
  <si>
    <t>Сумма на          2022 год</t>
  </si>
  <si>
    <t xml:space="preserve">к решению Степановского </t>
  </si>
  <si>
    <t>сельского Совета депутатов</t>
  </si>
  <si>
    <t>к решению Степановского</t>
  </si>
  <si>
    <t>01400S4120</t>
  </si>
  <si>
    <t>0140000000</t>
  </si>
  <si>
    <t>Жилищно хозяйство</t>
  </si>
  <si>
    <t>0502</t>
  </si>
  <si>
    <t>75</t>
  </si>
  <si>
    <t>76</t>
  </si>
  <si>
    <t>77</t>
  </si>
  <si>
    <t>78</t>
  </si>
  <si>
    <t>79</t>
  </si>
  <si>
    <t>80</t>
  </si>
  <si>
    <t>Другие общегосударственные вопросы по содержанию имущества в области культуры</t>
  </si>
  <si>
    <t xml:space="preserve">Другие общегосударственные вопросы </t>
  </si>
  <si>
    <t xml:space="preserve">Общегосударственные вопросы </t>
  </si>
  <si>
    <t>Сумма на 2023 год</t>
  </si>
  <si>
    <t>Сумма на          2023 год</t>
  </si>
  <si>
    <t>ВСЕГО:</t>
  </si>
  <si>
    <t>01200S5090</t>
  </si>
  <si>
    <t>1000</t>
  </si>
  <si>
    <t>Социальная политика</t>
  </si>
  <si>
    <t>Пенсионное обеспечение</t>
  </si>
  <si>
    <t>1001</t>
  </si>
  <si>
    <t>СОЦИАЛЬНАЯ ПОЛИТИКА</t>
  </si>
  <si>
    <t>2200010010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</si>
  <si>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</si>
  <si>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83</t>
  </si>
  <si>
    <t>84</t>
  </si>
  <si>
    <t>85</t>
  </si>
  <si>
    <t>86</t>
  </si>
  <si>
    <t>Субсидии на капитальный ремонт и ремонт автомобильных дорог общего пользования</t>
  </si>
  <si>
    <t>87</t>
  </si>
  <si>
    <t>88</t>
  </si>
  <si>
    <t>853</t>
  </si>
  <si>
    <t>850</t>
  </si>
  <si>
    <t>Уплата иных платежей</t>
  </si>
  <si>
    <t>Уплата налогов, сборов и иных платежей</t>
  </si>
  <si>
    <t xml:space="preserve">(в редакции решения Степановского </t>
  </si>
  <si>
    <t>0140028100</t>
  </si>
  <si>
    <t>0110073380</t>
  </si>
  <si>
    <t>0110073880</t>
  </si>
  <si>
    <t>0110077450</t>
  </si>
  <si>
    <t>011007745</t>
  </si>
  <si>
    <t>Поддержка самообложения граждан в городских и сельских поселений</t>
  </si>
  <si>
    <t>Содействие развитию налогового потенциала</t>
  </si>
  <si>
    <t>Распределение   бюджетных ассигнований бюджета  по разделам и 
подразделам бюджетной классификации расходов бюджетов Российской Федерации 
на 2022 год и плановый период 2023-2024 годов</t>
  </si>
  <si>
    <t>Сумма на  2022 год</t>
  </si>
  <si>
    <t>Сумма на 2024 год</t>
  </si>
  <si>
    <t>на 2022 год и плановый период на 2023-2024 годов</t>
  </si>
  <si>
    <t>Сумма на          2024 год</t>
  </si>
  <si>
    <t>на 2022 год  и плановый период 2023-2024 годов</t>
  </si>
  <si>
    <t>Приложение 3</t>
  </si>
  <si>
    <t>Приложение 4</t>
  </si>
  <si>
    <t>Условно утверждённые расходы</t>
  </si>
  <si>
    <t>Условно утвержденные расходы</t>
  </si>
  <si>
    <t>Условно утвердженные расходы</t>
  </si>
  <si>
    <t>от 27.12.2021</t>
  </si>
  <si>
    <t xml:space="preserve">от 27.12.2021 </t>
  </si>
  <si>
    <t>№ 42</t>
  </si>
  <si>
    <t>от  27.12.2021</t>
  </si>
  <si>
    <t>(в редакции решения Степановского</t>
  </si>
  <si>
    <t>81</t>
  </si>
  <si>
    <t>82</t>
  </si>
  <si>
    <t>1102</t>
  </si>
  <si>
    <t>Массовый спорт</t>
  </si>
  <si>
    <t>01200S5080</t>
  </si>
  <si>
    <t xml:space="preserve">Субсидии на содержание автомобильных дорог </t>
  </si>
  <si>
    <t>89</t>
  </si>
  <si>
    <t>от30.03.2022</t>
  </si>
  <si>
    <t>№ 6)</t>
  </si>
  <si>
    <t>от  30.03.2022</t>
  </si>
  <si>
    <t xml:space="preserve">от 30.03.2022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</si>
</sst>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?"/>
  </numFmts>
  <fonts count="4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0" borderId="0" applyNumberFormat="0" applyBorder="0" applyAlignment="0" applyProtection="0"/>
    <xf numFmtId="0" fontId="36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27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0" borderId="7" applyNumberFormat="0" applyAlignment="0" applyProtection="0"/>
    <xf numFmtId="0" fontId="20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8" fillId="0" borderId="0">
      <alignment/>
      <protection/>
    </xf>
    <xf numFmtId="0" fontId="10" fillId="0" borderId="0">
      <alignment/>
      <protection/>
    </xf>
    <xf numFmtId="0" fontId="6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top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4" fontId="15" fillId="0" borderId="0" xfId="53" applyNumberFormat="1" applyFont="1" applyFill="1" applyAlignment="1">
      <alignment horizontal="center" vertical="center"/>
      <protection/>
    </xf>
    <xf numFmtId="4" fontId="2" fillId="0" borderId="0" xfId="53" applyNumberFormat="1" applyFont="1" applyFill="1" applyAlignment="1">
      <alignment vertical="center"/>
      <protection/>
    </xf>
    <xf numFmtId="49" fontId="2" fillId="0" borderId="0" xfId="0" applyNumberFormat="1" applyFont="1" applyFill="1" applyAlignment="1">
      <alignment horizontal="center" vertical="top"/>
    </xf>
    <xf numFmtId="2" fontId="13" fillId="0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9" fontId="14" fillId="0" borderId="12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" fontId="14" fillId="0" borderId="14" xfId="0" applyNumberFormat="1" applyFont="1" applyFill="1" applyBorder="1" applyAlignment="1">
      <alignment horizontal="center" vertical="center" wrapText="1"/>
    </xf>
    <xf numFmtId="4" fontId="14" fillId="0" borderId="15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top"/>
    </xf>
    <xf numFmtId="0" fontId="11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/>
    </xf>
    <xf numFmtId="0" fontId="7" fillId="0" borderId="0" xfId="0" applyFont="1" applyFill="1" applyAlignment="1" quotePrefix="1">
      <alignment wrapText="1"/>
    </xf>
    <xf numFmtId="4" fontId="7" fillId="0" borderId="0" xfId="0" applyNumberFormat="1" applyFont="1" applyFill="1" applyAlignment="1" quotePrefix="1">
      <alignment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right"/>
    </xf>
    <xf numFmtId="4" fontId="14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 vertical="top"/>
    </xf>
    <xf numFmtId="0" fontId="11" fillId="0" borderId="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2" fontId="14" fillId="0" borderId="16" xfId="0" applyNumberFormat="1" applyFont="1" applyFill="1" applyBorder="1" applyAlignment="1">
      <alignment horizontal="left" vertical="center" wrapText="1"/>
    </xf>
    <xf numFmtId="2" fontId="14" fillId="0" borderId="17" xfId="0" applyNumberFormat="1" applyFont="1" applyFill="1" applyBorder="1" applyAlignment="1">
      <alignment horizontal="left" vertical="center" wrapText="1"/>
    </xf>
    <xf numFmtId="2" fontId="14" fillId="0" borderId="18" xfId="0" applyNumberFormat="1" applyFont="1" applyFill="1" applyBorder="1" applyAlignment="1">
      <alignment horizontal="left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20" xfId="0" applyNumberFormat="1" applyFont="1" applyFill="1" applyBorder="1" applyAlignment="1">
      <alignment horizontal="center" vertical="center" wrapText="1"/>
    </xf>
    <xf numFmtId="172" fontId="11" fillId="0" borderId="21" xfId="0" applyNumberFormat="1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left" vertical="center"/>
    </xf>
    <xf numFmtId="4" fontId="13" fillId="0" borderId="20" xfId="0" applyNumberFormat="1" applyFont="1" applyFill="1" applyBorder="1" applyAlignment="1">
      <alignment horizontal="center" vertical="center"/>
    </xf>
    <xf numFmtId="4" fontId="13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178" fontId="1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left"/>
    </xf>
    <xf numFmtId="178" fontId="16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vertical="top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178" fontId="2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wrapText="1"/>
    </xf>
    <xf numFmtId="49" fontId="4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/>
    </xf>
    <xf numFmtId="2" fontId="2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top"/>
    </xf>
    <xf numFmtId="0" fontId="2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wrapText="1"/>
    </xf>
    <xf numFmtId="2" fontId="14" fillId="0" borderId="10" xfId="0" applyNumberFormat="1" applyFont="1" applyFill="1" applyBorder="1" applyAlignment="1">
      <alignment horizontal="left" vertical="center" wrapText="1"/>
    </xf>
    <xf numFmtId="49" fontId="11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top" wrapText="1"/>
    </xf>
    <xf numFmtId="49" fontId="1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4" fillId="0" borderId="16" xfId="0" applyNumberFormat="1" applyFont="1" applyFill="1" applyBorder="1" applyAlignment="1">
      <alignment vertical="top" wrapText="1"/>
    </xf>
    <xf numFmtId="2" fontId="17" fillId="0" borderId="18" xfId="0" applyNumberFormat="1" applyFont="1" applyFill="1" applyBorder="1" applyAlignment="1">
      <alignment horizontal="left" vertical="center" wrapText="1"/>
    </xf>
    <xf numFmtId="4" fontId="17" fillId="0" borderId="14" xfId="0" applyNumberFormat="1" applyFont="1" applyFill="1" applyBorder="1" applyAlignment="1">
      <alignment horizontal="center" vertical="center" wrapText="1"/>
    </xf>
    <xf numFmtId="4" fontId="17" fillId="0" borderId="15" xfId="0" applyNumberFormat="1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vertical="top" wrapText="1"/>
    </xf>
    <xf numFmtId="49" fontId="17" fillId="0" borderId="18" xfId="0" applyNumberFormat="1" applyFont="1" applyFill="1" applyBorder="1" applyAlignment="1">
      <alignment horizontal="left" vertical="center" wrapText="1"/>
    </xf>
    <xf numFmtId="2" fontId="14" fillId="0" borderId="17" xfId="0" applyNumberFormat="1" applyFont="1" applyFill="1" applyBorder="1" applyAlignment="1">
      <alignment vertical="top" wrapText="1"/>
    </xf>
    <xf numFmtId="49" fontId="14" fillId="0" borderId="14" xfId="0" applyNumberFormat="1" applyFont="1" applyFill="1" applyBorder="1" applyAlignment="1">
      <alignment horizontal="center" vertical="center"/>
    </xf>
    <xf numFmtId="4" fontId="14" fillId="0" borderId="14" xfId="0" applyNumberFormat="1" applyFont="1" applyFill="1" applyBorder="1" applyAlignment="1">
      <alignment horizontal="center" vertical="center"/>
    </xf>
    <xf numFmtId="4" fontId="14" fillId="0" borderId="15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4" fontId="14" fillId="0" borderId="11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left" vertical="center"/>
    </xf>
    <xf numFmtId="49" fontId="14" fillId="0" borderId="25" xfId="0" applyNumberFormat="1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/>
    </xf>
    <xf numFmtId="4" fontId="14" fillId="0" borderId="25" xfId="0" applyNumberFormat="1" applyFont="1" applyFill="1" applyBorder="1" applyAlignment="1">
      <alignment horizontal="center" vertical="center"/>
    </xf>
    <xf numFmtId="4" fontId="14" fillId="0" borderId="26" xfId="0" applyNumberFormat="1" applyFont="1" applyFill="1" applyBorder="1" applyAlignment="1">
      <alignment horizontal="center" vertical="center"/>
    </xf>
    <xf numFmtId="0" fontId="14" fillId="0" borderId="17" xfId="0" applyNumberFormat="1" applyFont="1" applyFill="1" applyBorder="1" applyAlignment="1">
      <alignment horizontal="left" vertical="center" wrapText="1"/>
    </xf>
    <xf numFmtId="49" fontId="14" fillId="0" borderId="12" xfId="0" applyNumberFormat="1" applyFont="1" applyFill="1" applyBorder="1" applyAlignment="1">
      <alignment horizontal="center" vertical="center"/>
    </xf>
    <xf numFmtId="4" fontId="14" fillId="0" borderId="12" xfId="0" applyNumberFormat="1" applyFont="1" applyFill="1" applyBorder="1" applyAlignment="1">
      <alignment horizontal="center" vertical="center"/>
    </xf>
    <xf numFmtId="4" fontId="14" fillId="0" borderId="13" xfId="0" applyNumberFormat="1" applyFont="1" applyFill="1" applyBorder="1" applyAlignment="1">
      <alignment horizontal="center" vertical="center"/>
    </xf>
    <xf numFmtId="2" fontId="11" fillId="0" borderId="18" xfId="0" applyNumberFormat="1" applyFont="1" applyFill="1" applyBorder="1" applyAlignment="1">
      <alignment horizontal="left" vertical="center" wrapText="1"/>
    </xf>
    <xf numFmtId="2" fontId="11" fillId="0" borderId="16" xfId="0" applyNumberFormat="1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/>
    </xf>
    <xf numFmtId="0" fontId="14" fillId="0" borderId="16" xfId="0" applyFont="1" applyFill="1" applyBorder="1" applyAlignment="1">
      <alignment horizontal="justify" vertical="top" wrapText="1"/>
    </xf>
    <xf numFmtId="0" fontId="14" fillId="0" borderId="17" xfId="0" applyNumberFormat="1" applyFont="1" applyFill="1" applyBorder="1" applyAlignment="1">
      <alignment horizontal="left" vertical="center"/>
    </xf>
    <xf numFmtId="0" fontId="11" fillId="0" borderId="10" xfId="0" applyFont="1" applyFill="1" applyBorder="1" applyAlignment="1">
      <alignment/>
    </xf>
    <xf numFmtId="2" fontId="11" fillId="0" borderId="17" xfId="0" applyNumberFormat="1" applyFont="1" applyFill="1" applyBorder="1" applyAlignment="1">
      <alignment horizontal="left" vertical="center" wrapText="1"/>
    </xf>
    <xf numFmtId="49" fontId="14" fillId="0" borderId="18" xfId="0" applyNumberFormat="1" applyFont="1" applyFill="1" applyBorder="1" applyAlignment="1" applyProtection="1">
      <alignment horizontal="left" vertical="center" wrapText="1"/>
      <protection/>
    </xf>
    <xf numFmtId="0" fontId="14" fillId="0" borderId="16" xfId="0" applyNumberFormat="1" applyFont="1" applyFill="1" applyBorder="1" applyAlignment="1">
      <alignment horizontal="left" vertical="center"/>
    </xf>
    <xf numFmtId="0" fontId="14" fillId="0" borderId="18" xfId="0" applyNumberFormat="1" applyFont="1" applyFill="1" applyBorder="1" applyAlignment="1">
      <alignment horizontal="left" vertical="center" wrapText="1"/>
    </xf>
    <xf numFmtId="0" fontId="14" fillId="0" borderId="16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justify" vertical="top" wrapText="1"/>
    </xf>
    <xf numFmtId="49" fontId="11" fillId="0" borderId="27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0" fontId="14" fillId="0" borderId="28" xfId="0" applyNumberFormat="1" applyFont="1" applyFill="1" applyBorder="1" applyAlignment="1">
      <alignment vertical="top" wrapText="1"/>
    </xf>
    <xf numFmtId="4" fontId="14" fillId="0" borderId="25" xfId="0" applyNumberFormat="1" applyFont="1" applyFill="1" applyBorder="1" applyAlignment="1">
      <alignment horizontal="center" vertical="center" wrapText="1"/>
    </xf>
    <xf numFmtId="4" fontId="14" fillId="0" borderId="26" xfId="0" applyNumberFormat="1" applyFont="1" applyFill="1" applyBorder="1" applyAlignment="1">
      <alignment horizontal="center" vertical="center" wrapText="1"/>
    </xf>
    <xf numFmtId="2" fontId="14" fillId="0" borderId="28" xfId="0" applyNumberFormat="1" applyFont="1" applyFill="1" applyBorder="1" applyAlignment="1">
      <alignment horizontal="left" vertical="center" wrapText="1"/>
    </xf>
    <xf numFmtId="2" fontId="17" fillId="0" borderId="29" xfId="0" applyNumberFormat="1" applyFont="1" applyFill="1" applyBorder="1" applyAlignment="1">
      <alignment horizontal="left" vertical="center" wrapText="1"/>
    </xf>
    <xf numFmtId="49" fontId="17" fillId="0" borderId="30" xfId="0" applyNumberFormat="1" applyFont="1" applyFill="1" applyBorder="1" applyAlignment="1">
      <alignment horizontal="center" vertical="center" wrapText="1"/>
    </xf>
    <xf numFmtId="4" fontId="17" fillId="0" borderId="30" xfId="0" applyNumberFormat="1" applyFont="1" applyFill="1" applyBorder="1" applyAlignment="1">
      <alignment horizontal="center" vertical="center" wrapText="1"/>
    </xf>
    <xf numFmtId="4" fontId="17" fillId="0" borderId="31" xfId="0" applyNumberFormat="1" applyFont="1" applyFill="1" applyBorder="1" applyAlignment="1">
      <alignment horizontal="center" vertical="center" wrapText="1"/>
    </xf>
    <xf numFmtId="2" fontId="13" fillId="0" borderId="22" xfId="0" applyNumberFormat="1" applyFont="1" applyFill="1" applyBorder="1" applyAlignment="1">
      <alignment horizontal="left" vertical="center" wrapText="1"/>
    </xf>
    <xf numFmtId="49" fontId="13" fillId="0" borderId="23" xfId="0" applyNumberFormat="1" applyFont="1" applyFill="1" applyBorder="1" applyAlignment="1">
      <alignment horizontal="center" vertical="center" wrapText="1"/>
    </xf>
    <xf numFmtId="4" fontId="13" fillId="0" borderId="23" xfId="0" applyNumberFormat="1" applyFont="1" applyFill="1" applyBorder="1" applyAlignment="1">
      <alignment horizontal="center" vertical="center" wrapText="1"/>
    </xf>
    <xf numFmtId="4" fontId="13" fillId="0" borderId="24" xfId="0" applyNumberFormat="1" applyFont="1" applyFill="1" applyBorder="1" applyAlignment="1">
      <alignment horizontal="center" vertical="center" wrapText="1"/>
    </xf>
    <xf numFmtId="2" fontId="17" fillId="0" borderId="32" xfId="0" applyNumberFormat="1" applyFont="1" applyFill="1" applyBorder="1" applyAlignment="1">
      <alignment horizontal="left" vertical="center" wrapText="1"/>
    </xf>
    <xf numFmtId="49" fontId="17" fillId="0" borderId="33" xfId="0" applyNumberFormat="1" applyFont="1" applyFill="1" applyBorder="1" applyAlignment="1">
      <alignment horizontal="center" vertical="center"/>
    </xf>
    <xf numFmtId="4" fontId="17" fillId="0" borderId="33" xfId="0" applyNumberFormat="1" applyFont="1" applyFill="1" applyBorder="1" applyAlignment="1">
      <alignment horizontal="center" vertical="center"/>
    </xf>
    <xf numFmtId="4" fontId="17" fillId="0" borderId="34" xfId="0" applyNumberFormat="1" applyFont="1" applyFill="1" applyBorder="1" applyAlignment="1">
      <alignment horizontal="center" vertical="center"/>
    </xf>
    <xf numFmtId="2" fontId="11" fillId="0" borderId="29" xfId="0" applyNumberFormat="1" applyFont="1" applyFill="1" applyBorder="1" applyAlignment="1">
      <alignment horizontal="left" vertical="center" wrapText="1"/>
    </xf>
    <xf numFmtId="49" fontId="14" fillId="0" borderId="30" xfId="0" applyNumberFormat="1" applyFont="1" applyFill="1" applyBorder="1" applyAlignment="1">
      <alignment horizontal="center" vertical="center" wrapText="1"/>
    </xf>
    <xf numFmtId="49" fontId="14" fillId="0" borderId="30" xfId="0" applyNumberFormat="1" applyFont="1" applyFill="1" applyBorder="1" applyAlignment="1">
      <alignment horizontal="center" vertical="center"/>
    </xf>
    <xf numFmtId="4" fontId="14" fillId="0" borderId="30" xfId="0" applyNumberFormat="1" applyFont="1" applyFill="1" applyBorder="1" applyAlignment="1">
      <alignment horizontal="center" vertical="center"/>
    </xf>
    <xf numFmtId="4" fontId="14" fillId="0" borderId="31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wrapText="1"/>
    </xf>
    <xf numFmtId="2" fontId="14" fillId="0" borderId="28" xfId="0" applyNumberFormat="1" applyFont="1" applyFill="1" applyBorder="1" applyAlignment="1">
      <alignment vertical="top" wrapText="1"/>
    </xf>
    <xf numFmtId="0" fontId="11" fillId="0" borderId="27" xfId="0" applyNumberFormat="1" applyFont="1" applyFill="1" applyBorder="1" applyAlignment="1">
      <alignment horizontal="center" vertical="center" wrapText="1"/>
    </xf>
    <xf numFmtId="49" fontId="11" fillId="0" borderId="35" xfId="0" applyNumberFormat="1" applyFont="1" applyFill="1" applyBorder="1" applyAlignment="1">
      <alignment horizontal="center" vertical="top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11" fillId="0" borderId="37" xfId="0" applyNumberFormat="1" applyFont="1" applyFill="1" applyBorder="1" applyAlignment="1">
      <alignment horizontal="center" vertical="center" wrapText="1"/>
    </xf>
    <xf numFmtId="49" fontId="11" fillId="0" borderId="38" xfId="0" applyNumberFormat="1" applyFont="1" applyFill="1" applyBorder="1" applyAlignment="1">
      <alignment horizontal="center" vertical="center" wrapText="1"/>
    </xf>
    <xf numFmtId="49" fontId="11" fillId="0" borderId="36" xfId="0" applyNumberFormat="1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49" fontId="11" fillId="0" borderId="40" xfId="0" applyNumberFormat="1" applyFont="1" applyFill="1" applyBorder="1" applyAlignment="1">
      <alignment horizontal="center" vertical="center" wrapText="1"/>
    </xf>
    <xf numFmtId="49" fontId="11" fillId="0" borderId="35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/>
    </xf>
    <xf numFmtId="2" fontId="14" fillId="0" borderId="11" xfId="0" applyNumberFormat="1" applyFont="1" applyFill="1" applyBorder="1" applyAlignment="1">
      <alignment horizontal="center" vertical="center"/>
    </xf>
    <xf numFmtId="2" fontId="14" fillId="0" borderId="12" xfId="0" applyNumberFormat="1" applyFont="1" applyFill="1" applyBorder="1" applyAlignment="1">
      <alignment horizontal="center" vertical="center"/>
    </xf>
    <xf numFmtId="2" fontId="14" fillId="0" borderId="13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14" fillId="0" borderId="28" xfId="0" applyNumberFormat="1" applyFont="1" applyFill="1" applyBorder="1" applyAlignment="1">
      <alignment horizontal="left" vertical="center"/>
    </xf>
    <xf numFmtId="4" fontId="2" fillId="0" borderId="0" xfId="54" applyNumberFormat="1" applyFont="1" applyFill="1" applyAlignment="1">
      <alignment horizontal="left" vertical="center"/>
      <protection/>
    </xf>
    <xf numFmtId="0" fontId="1" fillId="0" borderId="42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178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left" vertical="center"/>
    </xf>
    <xf numFmtId="4" fontId="2" fillId="0" borderId="0" xfId="53" applyNumberFormat="1" applyFont="1" applyFill="1" applyAlignment="1">
      <alignment horizontal="left" vertical="center"/>
      <protection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SheetLayoutView="100" zoomScalePageLayoutView="0" workbookViewId="0" topLeftCell="A1">
      <selection activeCell="C8" sqref="C8"/>
    </sheetView>
  </sheetViews>
  <sheetFormatPr defaultColWidth="9.00390625" defaultRowHeight="12.75"/>
  <cols>
    <col min="1" max="1" width="5.75390625" style="90" customWidth="1"/>
    <col min="2" max="2" width="30.625" style="91" customWidth="1"/>
    <col min="3" max="3" width="9.00390625" style="92" customWidth="1"/>
    <col min="4" max="4" width="18.875" style="93" customWidth="1"/>
    <col min="5" max="6" width="18.75390625" style="93" customWidth="1"/>
    <col min="7" max="16384" width="9.125" style="78" customWidth="1"/>
  </cols>
  <sheetData>
    <row r="1" spans="1:6" s="1" customFormat="1" ht="18.75">
      <c r="A1" s="68"/>
      <c r="B1" s="69"/>
      <c r="D1" s="70"/>
      <c r="E1" s="71" t="s">
        <v>242</v>
      </c>
      <c r="F1" s="72"/>
    </row>
    <row r="2" spans="1:6" s="1" customFormat="1" ht="15.75">
      <c r="A2" s="68"/>
      <c r="B2" s="69"/>
      <c r="D2" s="73"/>
      <c r="E2" s="187" t="s">
        <v>190</v>
      </c>
      <c r="F2" s="187"/>
    </row>
    <row r="3" spans="1:6" s="1" customFormat="1" ht="15.75">
      <c r="A3" s="68"/>
      <c r="B3" s="69"/>
      <c r="D3" s="73"/>
      <c r="E3" s="187" t="s">
        <v>191</v>
      </c>
      <c r="F3" s="187"/>
    </row>
    <row r="4" spans="1:6" s="1" customFormat="1" ht="15.75">
      <c r="A4" s="68"/>
      <c r="B4" s="69"/>
      <c r="D4" s="73"/>
      <c r="E4" s="94" t="s">
        <v>250</v>
      </c>
      <c r="F4" s="94" t="s">
        <v>249</v>
      </c>
    </row>
    <row r="5" spans="1:6" s="1" customFormat="1" ht="15.75">
      <c r="A5" s="68"/>
      <c r="B5" s="69"/>
      <c r="D5" s="73"/>
      <c r="E5" s="94"/>
      <c r="F5" s="94"/>
    </row>
    <row r="6" spans="1:6" s="1" customFormat="1" ht="18.75">
      <c r="A6" s="68"/>
      <c r="B6" s="69"/>
      <c r="D6" s="70"/>
      <c r="E6" s="71" t="s">
        <v>242</v>
      </c>
      <c r="F6" s="72"/>
    </row>
    <row r="7" spans="1:6" s="1" customFormat="1" ht="15.75">
      <c r="A7" s="68"/>
      <c r="B7" s="69"/>
      <c r="D7" s="73"/>
      <c r="E7" s="187" t="s">
        <v>228</v>
      </c>
      <c r="F7" s="187"/>
    </row>
    <row r="8" spans="1:6" s="1" customFormat="1" ht="15.75">
      <c r="A8" s="68"/>
      <c r="B8" s="69"/>
      <c r="D8" s="73"/>
      <c r="E8" s="187" t="s">
        <v>191</v>
      </c>
      <c r="F8" s="187"/>
    </row>
    <row r="9" spans="1:6" s="1" customFormat="1" ht="15.75">
      <c r="A9" s="68"/>
      <c r="B9" s="69"/>
      <c r="D9" s="73"/>
      <c r="E9" s="94" t="s">
        <v>261</v>
      </c>
      <c r="F9" s="94" t="s">
        <v>260</v>
      </c>
    </row>
    <row r="10" spans="1:6" s="1" customFormat="1" ht="15.75">
      <c r="A10" s="68"/>
      <c r="B10" s="69"/>
      <c r="D10" s="73"/>
      <c r="E10" s="94"/>
      <c r="F10" s="94"/>
    </row>
    <row r="11" spans="1:6" s="1" customFormat="1" ht="15.75">
      <c r="A11" s="74"/>
      <c r="D11" s="73"/>
      <c r="E11" s="73"/>
      <c r="F11" s="73"/>
    </row>
    <row r="12" spans="1:6" s="1" customFormat="1" ht="58.5" customHeight="1">
      <c r="A12" s="188" t="s">
        <v>236</v>
      </c>
      <c r="B12" s="188"/>
      <c r="C12" s="188"/>
      <c r="D12" s="188"/>
      <c r="E12" s="188"/>
      <c r="F12" s="188"/>
    </row>
    <row r="13" spans="1:6" s="1" customFormat="1" ht="15.75">
      <c r="A13" s="74"/>
      <c r="D13" s="73"/>
      <c r="E13" s="73"/>
      <c r="F13" s="73" t="s">
        <v>67</v>
      </c>
    </row>
    <row r="14" spans="1:6" ht="45" customHeight="1">
      <c r="A14" s="75" t="s">
        <v>71</v>
      </c>
      <c r="B14" s="75" t="s">
        <v>72</v>
      </c>
      <c r="C14" s="76" t="s">
        <v>73</v>
      </c>
      <c r="D14" s="77" t="s">
        <v>237</v>
      </c>
      <c r="E14" s="77" t="s">
        <v>206</v>
      </c>
      <c r="F14" s="77" t="s">
        <v>238</v>
      </c>
    </row>
    <row r="15" spans="1:6" ht="15.75">
      <c r="A15" s="79" t="s">
        <v>74</v>
      </c>
      <c r="B15" s="80" t="s">
        <v>74</v>
      </c>
      <c r="C15" s="80" t="s">
        <v>75</v>
      </c>
      <c r="D15" s="81" t="s">
        <v>76</v>
      </c>
      <c r="E15" s="81" t="s">
        <v>77</v>
      </c>
      <c r="F15" s="81" t="s">
        <v>78</v>
      </c>
    </row>
    <row r="16" spans="1:6" ht="31.5">
      <c r="A16" s="79" t="s">
        <v>74</v>
      </c>
      <c r="B16" s="82" t="s">
        <v>81</v>
      </c>
      <c r="C16" s="83" t="s">
        <v>82</v>
      </c>
      <c r="D16" s="84">
        <f>D17+D18+D19+D20+D21</f>
        <v>4441206.45</v>
      </c>
      <c r="E16" s="84">
        <f>E17+E18+E19+E20+E21</f>
        <v>4108059</v>
      </c>
      <c r="F16" s="84">
        <f>F17+F18+F19+F20+F21</f>
        <v>4065359</v>
      </c>
    </row>
    <row r="17" spans="1:6" ht="66.75" customHeight="1">
      <c r="A17" s="79" t="s">
        <v>75</v>
      </c>
      <c r="B17" s="85" t="s">
        <v>47</v>
      </c>
      <c r="C17" s="79" t="s">
        <v>83</v>
      </c>
      <c r="D17" s="182">
        <v>940039.85</v>
      </c>
      <c r="E17" s="182">
        <v>940039.85</v>
      </c>
      <c r="F17" s="182">
        <v>940039.85</v>
      </c>
    </row>
    <row r="18" spans="1:6" ht="126">
      <c r="A18" s="79" t="s">
        <v>76</v>
      </c>
      <c r="B18" s="85" t="s">
        <v>48</v>
      </c>
      <c r="C18" s="76" t="s">
        <v>68</v>
      </c>
      <c r="D18" s="86">
        <v>2517907.6</v>
      </c>
      <c r="E18" s="86">
        <v>2483260.15</v>
      </c>
      <c r="F18" s="86">
        <v>2440560.15</v>
      </c>
    </row>
    <row r="19" spans="1:6" ht="94.5">
      <c r="A19" s="79" t="s">
        <v>77</v>
      </c>
      <c r="B19" s="85" t="s">
        <v>49</v>
      </c>
      <c r="C19" s="76" t="s">
        <v>89</v>
      </c>
      <c r="D19" s="86">
        <v>680559</v>
      </c>
      <c r="E19" s="86">
        <v>680559</v>
      </c>
      <c r="F19" s="86">
        <v>680559</v>
      </c>
    </row>
    <row r="20" spans="1:6" ht="15.75">
      <c r="A20" s="79" t="s">
        <v>78</v>
      </c>
      <c r="B20" s="85" t="s">
        <v>50</v>
      </c>
      <c r="C20" s="76" t="s">
        <v>32</v>
      </c>
      <c r="D20" s="86">
        <f>'прил 4 '!G38</f>
        <v>1000</v>
      </c>
      <c r="E20" s="86">
        <v>1000</v>
      </c>
      <c r="F20" s="86">
        <v>1000</v>
      </c>
    </row>
    <row r="21" spans="1:6" ht="34.5" customHeight="1">
      <c r="A21" s="79" t="s">
        <v>79</v>
      </c>
      <c r="B21" s="22" t="s">
        <v>29</v>
      </c>
      <c r="C21" s="76" t="s">
        <v>33</v>
      </c>
      <c r="D21" s="86">
        <v>301700</v>
      </c>
      <c r="E21" s="86">
        <v>3200</v>
      </c>
      <c r="F21" s="86">
        <v>3200</v>
      </c>
    </row>
    <row r="22" spans="1:6" ht="15.75">
      <c r="A22" s="79" t="s">
        <v>80</v>
      </c>
      <c r="B22" s="82" t="s">
        <v>40</v>
      </c>
      <c r="C22" s="87" t="s">
        <v>35</v>
      </c>
      <c r="D22" s="88">
        <f>D23</f>
        <v>86237</v>
      </c>
      <c r="E22" s="88">
        <f>E23</f>
        <v>90138</v>
      </c>
      <c r="F22" s="88">
        <f>F23</f>
        <v>94362</v>
      </c>
    </row>
    <row r="23" spans="1:6" ht="31.5">
      <c r="A23" s="79" t="s">
        <v>84</v>
      </c>
      <c r="B23" s="85" t="s">
        <v>7</v>
      </c>
      <c r="C23" s="76" t="s">
        <v>36</v>
      </c>
      <c r="D23" s="86">
        <v>86237</v>
      </c>
      <c r="E23" s="86">
        <v>90138</v>
      </c>
      <c r="F23" s="86">
        <v>94362</v>
      </c>
    </row>
    <row r="24" spans="1:6" ht="50.25" customHeight="1">
      <c r="A24" s="79" t="s">
        <v>85</v>
      </c>
      <c r="B24" s="82" t="s">
        <v>39</v>
      </c>
      <c r="C24" s="87" t="s">
        <v>38</v>
      </c>
      <c r="D24" s="88">
        <f>D25</f>
        <v>57400</v>
      </c>
      <c r="E24" s="88">
        <f>E25</f>
        <v>57400</v>
      </c>
      <c r="F24" s="88">
        <f>F25</f>
        <v>57400</v>
      </c>
    </row>
    <row r="25" spans="1:6" ht="81" customHeight="1">
      <c r="A25" s="79" t="s">
        <v>86</v>
      </c>
      <c r="B25" s="95" t="s">
        <v>216</v>
      </c>
      <c r="C25" s="76" t="s">
        <v>186</v>
      </c>
      <c r="D25" s="86">
        <v>57400</v>
      </c>
      <c r="E25" s="86">
        <v>57400</v>
      </c>
      <c r="F25" s="86">
        <v>57400</v>
      </c>
    </row>
    <row r="26" spans="1:6" ht="15.75">
      <c r="A26" s="79" t="s">
        <v>87</v>
      </c>
      <c r="B26" s="82" t="s">
        <v>69</v>
      </c>
      <c r="C26" s="87" t="s">
        <v>70</v>
      </c>
      <c r="D26" s="88">
        <f>D27</f>
        <v>323375.32</v>
      </c>
      <c r="E26" s="88">
        <f>E27</f>
        <v>272373</v>
      </c>
      <c r="F26" s="88">
        <f>F27</f>
        <v>277673</v>
      </c>
    </row>
    <row r="27" spans="1:6" ht="33.75" customHeight="1">
      <c r="A27" s="79" t="s">
        <v>88</v>
      </c>
      <c r="B27" s="89" t="s">
        <v>14</v>
      </c>
      <c r="C27" s="76" t="s">
        <v>9</v>
      </c>
      <c r="D27" s="86">
        <v>323375.32</v>
      </c>
      <c r="E27" s="86">
        <v>272373</v>
      </c>
      <c r="F27" s="86">
        <v>277673</v>
      </c>
    </row>
    <row r="28" spans="1:6" ht="39" customHeight="1">
      <c r="A28" s="79" t="s">
        <v>41</v>
      </c>
      <c r="B28" s="82" t="s">
        <v>90</v>
      </c>
      <c r="C28" s="87" t="s">
        <v>91</v>
      </c>
      <c r="D28" s="88">
        <f>D30+D29</f>
        <v>782600</v>
      </c>
      <c r="E28" s="88">
        <f>E30+E29</f>
        <v>533100</v>
      </c>
      <c r="F28" s="88">
        <f>F30+F29</f>
        <v>452800</v>
      </c>
    </row>
    <row r="29" spans="1:6" ht="18" customHeight="1" hidden="1">
      <c r="A29" s="79" t="s">
        <v>122</v>
      </c>
      <c r="B29" s="85" t="s">
        <v>195</v>
      </c>
      <c r="C29" s="76" t="s">
        <v>196</v>
      </c>
      <c r="D29" s="86">
        <v>0</v>
      </c>
      <c r="E29" s="86">
        <v>0</v>
      </c>
      <c r="F29" s="86">
        <v>0</v>
      </c>
    </row>
    <row r="30" spans="1:6" ht="16.5" customHeight="1">
      <c r="A30" s="79" t="s">
        <v>122</v>
      </c>
      <c r="B30" s="85" t="s">
        <v>12</v>
      </c>
      <c r="C30" s="76" t="s">
        <v>11</v>
      </c>
      <c r="D30" s="86">
        <v>782600</v>
      </c>
      <c r="E30" s="86">
        <v>533100</v>
      </c>
      <c r="F30" s="86">
        <v>452800</v>
      </c>
    </row>
    <row r="31" spans="1:6" ht="16.5" customHeight="1">
      <c r="A31" s="79" t="s">
        <v>124</v>
      </c>
      <c r="B31" s="82" t="s">
        <v>211</v>
      </c>
      <c r="C31" s="87" t="s">
        <v>210</v>
      </c>
      <c r="D31" s="88">
        <f>D32</f>
        <v>67600</v>
      </c>
      <c r="E31" s="88">
        <f>E32</f>
        <v>67600</v>
      </c>
      <c r="F31" s="88">
        <f>F32</f>
        <v>67600</v>
      </c>
    </row>
    <row r="32" spans="1:6" ht="25.5" customHeight="1">
      <c r="A32" s="79" t="s">
        <v>22</v>
      </c>
      <c r="B32" s="97" t="s">
        <v>212</v>
      </c>
      <c r="C32" s="76" t="s">
        <v>213</v>
      </c>
      <c r="D32" s="86">
        <v>67600</v>
      </c>
      <c r="E32" s="86">
        <v>67600</v>
      </c>
      <c r="F32" s="86">
        <v>67600</v>
      </c>
    </row>
    <row r="33" spans="1:6" ht="16.5" customHeight="1">
      <c r="A33" s="79" t="s">
        <v>125</v>
      </c>
      <c r="B33" s="82" t="s">
        <v>30</v>
      </c>
      <c r="C33" s="87" t="s">
        <v>31</v>
      </c>
      <c r="D33" s="88">
        <f>D34</f>
        <v>25000</v>
      </c>
      <c r="E33" s="88">
        <f>E34</f>
        <v>25000</v>
      </c>
      <c r="F33" s="88">
        <f>F34</f>
        <v>25000</v>
      </c>
    </row>
    <row r="34" spans="1:6" ht="35.25" customHeight="1">
      <c r="A34" s="79" t="s">
        <v>23</v>
      </c>
      <c r="B34" s="85" t="s">
        <v>255</v>
      </c>
      <c r="C34" s="76" t="s">
        <v>254</v>
      </c>
      <c r="D34" s="86">
        <v>25000</v>
      </c>
      <c r="E34" s="86">
        <v>25000</v>
      </c>
      <c r="F34" s="86">
        <v>25000</v>
      </c>
    </row>
    <row r="35" spans="1:6" ht="15.75">
      <c r="A35" s="79" t="s">
        <v>115</v>
      </c>
      <c r="B35" s="185" t="s">
        <v>46</v>
      </c>
      <c r="C35" s="186"/>
      <c r="D35" s="88">
        <f>D16+D22+D24+D26+D28+D33+D31</f>
        <v>5783418.7700000005</v>
      </c>
      <c r="E35" s="88">
        <f>E16+E22+E24+E26+E28+E33+E31</f>
        <v>5153670</v>
      </c>
      <c r="F35" s="88">
        <f>F16+F22+F24+F26+F28+F33+F31</f>
        <v>5040194</v>
      </c>
    </row>
    <row r="36" spans="1:6" ht="31.5">
      <c r="A36" s="79" t="s">
        <v>116</v>
      </c>
      <c r="B36" s="82" t="s">
        <v>244</v>
      </c>
      <c r="C36" s="76"/>
      <c r="D36" s="86">
        <f>'прил 4 '!G112</f>
        <v>0</v>
      </c>
      <c r="E36" s="86">
        <f>135704.35+2295.65</f>
        <v>138000</v>
      </c>
      <c r="F36" s="86">
        <v>268000</v>
      </c>
    </row>
    <row r="37" spans="1:6" ht="15.75">
      <c r="A37" s="79" t="s">
        <v>117</v>
      </c>
      <c r="B37" s="82" t="s">
        <v>208</v>
      </c>
      <c r="C37" s="87"/>
      <c r="D37" s="88">
        <f>D16+D22+D24+D26+D28+D33+D31</f>
        <v>5783418.7700000005</v>
      </c>
      <c r="E37" s="88">
        <f>E16+E22+E24+E26+E28+E33+E31+E36</f>
        <v>5291670</v>
      </c>
      <c r="F37" s="88">
        <f>F16+F22+F24+F26+F28+F33+F31+F36</f>
        <v>5308194</v>
      </c>
    </row>
  </sheetData>
  <sheetProtection/>
  <mergeCells count="6">
    <mergeCell ref="B35:C35"/>
    <mergeCell ref="E3:F3"/>
    <mergeCell ref="E2:F2"/>
    <mergeCell ref="A12:F12"/>
    <mergeCell ref="E7:F7"/>
    <mergeCell ref="E8:F8"/>
  </mergeCells>
  <printOptions/>
  <pageMargins left="0.3937007874015748" right="0.1968503937007874" top="0.3937007874015748" bottom="0.5905511811023623" header="0" footer="0"/>
  <pageSetup firstPageNumber="103" useFirstPageNumber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5"/>
  <sheetViews>
    <sheetView zoomScale="90" zoomScaleNormal="90" zoomScaleSheetLayoutView="75" zoomScalePageLayoutView="0" workbookViewId="0" topLeftCell="A25">
      <selection activeCell="B6" sqref="B6"/>
    </sheetView>
  </sheetViews>
  <sheetFormatPr defaultColWidth="9.00390625" defaultRowHeight="12.75"/>
  <cols>
    <col min="1" max="1" width="6.75390625" style="17" customWidth="1"/>
    <col min="2" max="2" width="44.375" style="3" customWidth="1"/>
    <col min="3" max="3" width="11.125" style="4" customWidth="1"/>
    <col min="4" max="4" width="11.875" style="4" customWidth="1"/>
    <col min="5" max="5" width="11.625" style="4" customWidth="1"/>
    <col min="6" max="6" width="10.625" style="4" customWidth="1"/>
    <col min="7" max="7" width="15.625" style="8" customWidth="1"/>
    <col min="8" max="8" width="16.625" style="8" customWidth="1"/>
    <col min="9" max="9" width="15.625" style="8" customWidth="1"/>
    <col min="10" max="16384" width="9.125" style="1" customWidth="1"/>
  </cols>
  <sheetData>
    <row r="1" spans="7:9" ht="18.75">
      <c r="G1" s="190" t="s">
        <v>243</v>
      </c>
      <c r="H1" s="190"/>
      <c r="I1" s="14"/>
    </row>
    <row r="2" spans="7:9" ht="18.75">
      <c r="G2" s="191" t="s">
        <v>192</v>
      </c>
      <c r="H2" s="191"/>
      <c r="I2" s="15"/>
    </row>
    <row r="3" spans="7:9" ht="18.75">
      <c r="G3" s="191" t="s">
        <v>191</v>
      </c>
      <c r="H3" s="191"/>
      <c r="I3" s="15"/>
    </row>
    <row r="4" spans="6:8" ht="15.75">
      <c r="F4" s="9"/>
      <c r="G4" s="184" t="s">
        <v>248</v>
      </c>
      <c r="H4" s="184" t="s">
        <v>249</v>
      </c>
    </row>
    <row r="5" spans="6:9" ht="15.75">
      <c r="F5" s="9"/>
      <c r="G5" s="6"/>
      <c r="H5" s="184"/>
      <c r="I5" s="184"/>
    </row>
    <row r="6" spans="6:9" ht="15.75">
      <c r="F6" s="9"/>
      <c r="G6" s="190" t="s">
        <v>243</v>
      </c>
      <c r="H6" s="190"/>
      <c r="I6" s="184"/>
    </row>
    <row r="7" spans="6:9" ht="15.75">
      <c r="F7" s="9"/>
      <c r="G7" s="16" t="s">
        <v>251</v>
      </c>
      <c r="H7" s="16"/>
      <c r="I7" s="184"/>
    </row>
    <row r="8" spans="6:9" ht="15.75">
      <c r="F8" s="9"/>
      <c r="G8" s="191" t="s">
        <v>191</v>
      </c>
      <c r="H8" s="191"/>
      <c r="I8" s="184"/>
    </row>
    <row r="9" spans="6:8" ht="15.75">
      <c r="F9" s="9"/>
      <c r="G9" s="184" t="s">
        <v>262</v>
      </c>
      <c r="H9" s="184" t="s">
        <v>260</v>
      </c>
    </row>
    <row r="11" spans="1:9" ht="15.75">
      <c r="A11" s="189" t="s">
        <v>181</v>
      </c>
      <c r="B11" s="189"/>
      <c r="C11" s="189"/>
      <c r="D11" s="189"/>
      <c r="E11" s="189"/>
      <c r="F11" s="189"/>
      <c r="G11" s="189"/>
      <c r="H11" s="189"/>
      <c r="I11" s="189"/>
    </row>
    <row r="12" spans="1:9" ht="15.75">
      <c r="A12" s="189" t="s">
        <v>239</v>
      </c>
      <c r="B12" s="189"/>
      <c r="C12" s="189"/>
      <c r="D12" s="189"/>
      <c r="E12" s="189"/>
      <c r="F12" s="189"/>
      <c r="G12" s="189"/>
      <c r="H12" s="189"/>
      <c r="I12" s="189"/>
    </row>
    <row r="13" spans="1:9" ht="15.75">
      <c r="A13" s="96"/>
      <c r="B13" s="2"/>
      <c r="C13" s="7"/>
      <c r="D13" s="7"/>
      <c r="E13" s="7"/>
      <c r="F13" s="7"/>
      <c r="G13" s="5"/>
      <c r="H13" s="5"/>
      <c r="I13" s="5"/>
    </row>
    <row r="14" ht="15.75">
      <c r="I14" s="8" t="s">
        <v>97</v>
      </c>
    </row>
    <row r="15" spans="1:9" ht="38.25">
      <c r="A15" s="10" t="s">
        <v>71</v>
      </c>
      <c r="B15" s="10" t="s">
        <v>51</v>
      </c>
      <c r="C15" s="11" t="s">
        <v>52</v>
      </c>
      <c r="D15" s="11" t="s">
        <v>53</v>
      </c>
      <c r="E15" s="11" t="s">
        <v>27</v>
      </c>
      <c r="F15" s="11" t="s">
        <v>28</v>
      </c>
      <c r="G15" s="13" t="s">
        <v>189</v>
      </c>
      <c r="H15" s="13" t="s">
        <v>207</v>
      </c>
      <c r="I15" s="13" t="s">
        <v>240</v>
      </c>
    </row>
    <row r="16" spans="1:9" ht="15.75">
      <c r="A16" s="12" t="s">
        <v>74</v>
      </c>
      <c r="B16" s="11" t="s">
        <v>75</v>
      </c>
      <c r="C16" s="12" t="s">
        <v>76</v>
      </c>
      <c r="D16" s="11" t="s">
        <v>77</v>
      </c>
      <c r="E16" s="12" t="s">
        <v>78</v>
      </c>
      <c r="F16" s="11" t="s">
        <v>79</v>
      </c>
      <c r="G16" s="12" t="s">
        <v>80</v>
      </c>
      <c r="H16" s="11" t="s">
        <v>84</v>
      </c>
      <c r="I16" s="12" t="s">
        <v>85</v>
      </c>
    </row>
    <row r="17" spans="1:9" ht="42.75">
      <c r="A17" s="24" t="s">
        <v>74</v>
      </c>
      <c r="B17" s="18" t="s">
        <v>100</v>
      </c>
      <c r="C17" s="19" t="s">
        <v>98</v>
      </c>
      <c r="D17" s="19"/>
      <c r="E17" s="19"/>
      <c r="F17" s="19"/>
      <c r="G17" s="20"/>
      <c r="H17" s="20"/>
      <c r="I17" s="20"/>
    </row>
    <row r="18" spans="1:9" ht="15.75">
      <c r="A18" s="24" t="s">
        <v>75</v>
      </c>
      <c r="B18" s="25" t="s">
        <v>55</v>
      </c>
      <c r="C18" s="26" t="s">
        <v>98</v>
      </c>
      <c r="D18" s="24" t="s">
        <v>82</v>
      </c>
      <c r="E18" s="24" t="s">
        <v>54</v>
      </c>
      <c r="F18" s="24" t="s">
        <v>54</v>
      </c>
      <c r="G18" s="27">
        <f>G19+G24+G33+G38+G42</f>
        <v>4441206.45</v>
      </c>
      <c r="H18" s="27">
        <f>H19+H24+H33+H38+H42</f>
        <v>4108059.0000000005</v>
      </c>
      <c r="I18" s="27">
        <f>I19+I24+I33+I38+I42</f>
        <v>4065359.0000000005</v>
      </c>
    </row>
    <row r="19" spans="1:9" ht="38.25">
      <c r="A19" s="24" t="s">
        <v>76</v>
      </c>
      <c r="B19" s="25" t="s">
        <v>47</v>
      </c>
      <c r="C19" s="26" t="s">
        <v>98</v>
      </c>
      <c r="D19" s="24" t="s">
        <v>83</v>
      </c>
      <c r="E19" s="24" t="s">
        <v>54</v>
      </c>
      <c r="F19" s="24" t="s">
        <v>54</v>
      </c>
      <c r="G19" s="27">
        <f aca="true" t="shared" si="0" ref="G19:I22">G20</f>
        <v>940039.85</v>
      </c>
      <c r="H19" s="27">
        <f t="shared" si="0"/>
        <v>940039.85</v>
      </c>
      <c r="I19" s="27">
        <f t="shared" si="0"/>
        <v>940039.85</v>
      </c>
    </row>
    <row r="20" spans="1:9" ht="25.5">
      <c r="A20" s="11" t="s">
        <v>77</v>
      </c>
      <c r="B20" s="21" t="s">
        <v>94</v>
      </c>
      <c r="C20" s="19" t="s">
        <v>98</v>
      </c>
      <c r="D20" s="11" t="s">
        <v>83</v>
      </c>
      <c r="E20" s="11" t="s">
        <v>101</v>
      </c>
      <c r="F20" s="11" t="s">
        <v>54</v>
      </c>
      <c r="G20" s="13">
        <f>G21</f>
        <v>940039.85</v>
      </c>
      <c r="H20" s="13">
        <f t="shared" si="0"/>
        <v>940039.85</v>
      </c>
      <c r="I20" s="13">
        <f t="shared" si="0"/>
        <v>940039.85</v>
      </c>
    </row>
    <row r="21" spans="1:9" ht="15.75">
      <c r="A21" s="11" t="s">
        <v>78</v>
      </c>
      <c r="B21" s="21" t="s">
        <v>93</v>
      </c>
      <c r="C21" s="19" t="s">
        <v>98</v>
      </c>
      <c r="D21" s="11" t="s">
        <v>83</v>
      </c>
      <c r="E21" s="11" t="s">
        <v>102</v>
      </c>
      <c r="F21" s="11" t="s">
        <v>54</v>
      </c>
      <c r="G21" s="13">
        <f t="shared" si="0"/>
        <v>940039.85</v>
      </c>
      <c r="H21" s="13">
        <f t="shared" si="0"/>
        <v>940039.85</v>
      </c>
      <c r="I21" s="13">
        <f t="shared" si="0"/>
        <v>940039.85</v>
      </c>
    </row>
    <row r="22" spans="1:9" ht="63.75">
      <c r="A22" s="11" t="s">
        <v>79</v>
      </c>
      <c r="B22" s="21" t="s">
        <v>56</v>
      </c>
      <c r="C22" s="19" t="s">
        <v>98</v>
      </c>
      <c r="D22" s="11" t="s">
        <v>83</v>
      </c>
      <c r="E22" s="11" t="s">
        <v>102</v>
      </c>
      <c r="F22" s="11" t="s">
        <v>57</v>
      </c>
      <c r="G22" s="13">
        <f t="shared" si="0"/>
        <v>940039.85</v>
      </c>
      <c r="H22" s="13">
        <f t="shared" si="0"/>
        <v>940039.85</v>
      </c>
      <c r="I22" s="13">
        <f t="shared" si="0"/>
        <v>940039.85</v>
      </c>
    </row>
    <row r="23" spans="1:9" ht="25.5">
      <c r="A23" s="11" t="s">
        <v>80</v>
      </c>
      <c r="B23" s="21" t="s">
        <v>58</v>
      </c>
      <c r="C23" s="19" t="s">
        <v>98</v>
      </c>
      <c r="D23" s="11" t="s">
        <v>83</v>
      </c>
      <c r="E23" s="11" t="s">
        <v>102</v>
      </c>
      <c r="F23" s="11" t="s">
        <v>59</v>
      </c>
      <c r="G23" s="13">
        <v>940039.85</v>
      </c>
      <c r="H23" s="13">
        <v>940039.85</v>
      </c>
      <c r="I23" s="13">
        <v>940039.85</v>
      </c>
    </row>
    <row r="24" spans="1:9" ht="51">
      <c r="A24" s="24" t="s">
        <v>84</v>
      </c>
      <c r="B24" s="25" t="s">
        <v>48</v>
      </c>
      <c r="C24" s="26" t="s">
        <v>98</v>
      </c>
      <c r="D24" s="24" t="s">
        <v>68</v>
      </c>
      <c r="E24" s="24" t="s">
        <v>54</v>
      </c>
      <c r="F24" s="24" t="s">
        <v>54</v>
      </c>
      <c r="G24" s="27">
        <f aca="true" t="shared" si="1" ref="G24:I25">G25</f>
        <v>2517907.6</v>
      </c>
      <c r="H24" s="27">
        <f t="shared" si="1"/>
        <v>2483260.1500000004</v>
      </c>
      <c r="I24" s="27">
        <f t="shared" si="1"/>
        <v>2440560.1500000004</v>
      </c>
    </row>
    <row r="25" spans="1:9" ht="25.5">
      <c r="A25" s="11" t="s">
        <v>85</v>
      </c>
      <c r="B25" s="21" t="s">
        <v>94</v>
      </c>
      <c r="C25" s="19" t="s">
        <v>98</v>
      </c>
      <c r="D25" s="11" t="s">
        <v>68</v>
      </c>
      <c r="E25" s="11" t="s">
        <v>101</v>
      </c>
      <c r="F25" s="11" t="s">
        <v>54</v>
      </c>
      <c r="G25" s="13">
        <f t="shared" si="1"/>
        <v>2517907.6</v>
      </c>
      <c r="H25" s="13">
        <f t="shared" si="1"/>
        <v>2483260.1500000004</v>
      </c>
      <c r="I25" s="13">
        <f t="shared" si="1"/>
        <v>2440560.1500000004</v>
      </c>
    </row>
    <row r="26" spans="1:9" ht="25.5">
      <c r="A26" s="11" t="s">
        <v>86</v>
      </c>
      <c r="B26" s="21" t="s">
        <v>92</v>
      </c>
      <c r="C26" s="19" t="s">
        <v>98</v>
      </c>
      <c r="D26" s="11" t="s">
        <v>68</v>
      </c>
      <c r="E26" s="11" t="s">
        <v>102</v>
      </c>
      <c r="F26" s="11" t="s">
        <v>54</v>
      </c>
      <c r="G26" s="13">
        <f>G27+G29+G31</f>
        <v>2517907.6</v>
      </c>
      <c r="H26" s="13">
        <f>H27+H29+H31</f>
        <v>2483260.1500000004</v>
      </c>
      <c r="I26" s="13">
        <f>I27+I29+I31</f>
        <v>2440560.1500000004</v>
      </c>
    </row>
    <row r="27" spans="1:9" ht="63.75">
      <c r="A27" s="11" t="s">
        <v>87</v>
      </c>
      <c r="B27" s="21" t="s">
        <v>56</v>
      </c>
      <c r="C27" s="19" t="s">
        <v>98</v>
      </c>
      <c r="D27" s="11" t="s">
        <v>68</v>
      </c>
      <c r="E27" s="11" t="s">
        <v>102</v>
      </c>
      <c r="F27" s="11" t="s">
        <v>57</v>
      </c>
      <c r="G27" s="13">
        <f>G28</f>
        <v>1669881.62</v>
      </c>
      <c r="H27" s="13">
        <f>H28</f>
        <v>1639015.62</v>
      </c>
      <c r="I27" s="13">
        <f>I28</f>
        <v>1639015.62</v>
      </c>
    </row>
    <row r="28" spans="1:9" ht="25.5">
      <c r="A28" s="11" t="s">
        <v>88</v>
      </c>
      <c r="B28" s="21" t="s">
        <v>58</v>
      </c>
      <c r="C28" s="19" t="s">
        <v>98</v>
      </c>
      <c r="D28" s="11" t="s">
        <v>68</v>
      </c>
      <c r="E28" s="11" t="s">
        <v>102</v>
      </c>
      <c r="F28" s="11" t="s">
        <v>59</v>
      </c>
      <c r="G28" s="13">
        <v>1669881.62</v>
      </c>
      <c r="H28" s="13">
        <v>1639015.62</v>
      </c>
      <c r="I28" s="13">
        <v>1639015.62</v>
      </c>
    </row>
    <row r="29" spans="1:9" ht="25.5">
      <c r="A29" s="11" t="s">
        <v>41</v>
      </c>
      <c r="B29" s="21" t="s">
        <v>60</v>
      </c>
      <c r="C29" s="19" t="s">
        <v>98</v>
      </c>
      <c r="D29" s="11" t="s">
        <v>68</v>
      </c>
      <c r="E29" s="11" t="s">
        <v>102</v>
      </c>
      <c r="F29" s="11" t="s">
        <v>61</v>
      </c>
      <c r="G29" s="13">
        <f>G30</f>
        <v>847025.98</v>
      </c>
      <c r="H29" s="13">
        <f>H30</f>
        <v>843244.53</v>
      </c>
      <c r="I29" s="13">
        <f>I30</f>
        <v>800544.53</v>
      </c>
    </row>
    <row r="30" spans="1:9" ht="38.25">
      <c r="A30" s="11" t="s">
        <v>122</v>
      </c>
      <c r="B30" s="21" t="s">
        <v>62</v>
      </c>
      <c r="C30" s="19" t="s">
        <v>98</v>
      </c>
      <c r="D30" s="11" t="s">
        <v>68</v>
      </c>
      <c r="E30" s="11" t="s">
        <v>102</v>
      </c>
      <c r="F30" s="11" t="s">
        <v>63</v>
      </c>
      <c r="G30" s="13">
        <v>847025.98</v>
      </c>
      <c r="H30" s="13">
        <v>843244.53</v>
      </c>
      <c r="I30" s="13">
        <v>800544.53</v>
      </c>
    </row>
    <row r="31" spans="1:9" ht="15.75">
      <c r="A31" s="11" t="s">
        <v>123</v>
      </c>
      <c r="B31" s="21" t="s">
        <v>64</v>
      </c>
      <c r="C31" s="19" t="s">
        <v>98</v>
      </c>
      <c r="D31" s="11" t="s">
        <v>68</v>
      </c>
      <c r="E31" s="11" t="s">
        <v>102</v>
      </c>
      <c r="F31" s="11" t="s">
        <v>65</v>
      </c>
      <c r="G31" s="13">
        <f>G32</f>
        <v>1000</v>
      </c>
      <c r="H31" s="13">
        <f>H32</f>
        <v>1000</v>
      </c>
      <c r="I31" s="13">
        <f>I32</f>
        <v>1000</v>
      </c>
    </row>
    <row r="32" spans="1:9" ht="15.75">
      <c r="A32" s="11" t="s">
        <v>124</v>
      </c>
      <c r="B32" s="21" t="s">
        <v>226</v>
      </c>
      <c r="C32" s="19" t="s">
        <v>98</v>
      </c>
      <c r="D32" s="11" t="s">
        <v>68</v>
      </c>
      <c r="E32" s="11" t="s">
        <v>102</v>
      </c>
      <c r="F32" s="11" t="s">
        <v>224</v>
      </c>
      <c r="G32" s="13">
        <v>1000</v>
      </c>
      <c r="H32" s="13">
        <v>1000</v>
      </c>
      <c r="I32" s="13">
        <v>1000</v>
      </c>
    </row>
    <row r="33" spans="1:9" ht="48.75" customHeight="1">
      <c r="A33" s="24" t="s">
        <v>22</v>
      </c>
      <c r="B33" s="28" t="s">
        <v>4</v>
      </c>
      <c r="C33" s="26" t="s">
        <v>98</v>
      </c>
      <c r="D33" s="24" t="s">
        <v>89</v>
      </c>
      <c r="E33" s="24"/>
      <c r="F33" s="24"/>
      <c r="G33" s="27">
        <f aca="true" t="shared" si="2" ref="G33:I34">G34</f>
        <v>680559</v>
      </c>
      <c r="H33" s="27">
        <f t="shared" si="2"/>
        <v>680559</v>
      </c>
      <c r="I33" s="27">
        <f t="shared" si="2"/>
        <v>680559</v>
      </c>
    </row>
    <row r="34" spans="1:9" ht="28.5" customHeight="1">
      <c r="A34" s="11" t="s">
        <v>125</v>
      </c>
      <c r="B34" s="21" t="s">
        <v>94</v>
      </c>
      <c r="C34" s="19" t="s">
        <v>98</v>
      </c>
      <c r="D34" s="11" t="s">
        <v>89</v>
      </c>
      <c r="E34" s="11" t="s">
        <v>101</v>
      </c>
      <c r="F34" s="11"/>
      <c r="G34" s="13">
        <f t="shared" si="2"/>
        <v>680559</v>
      </c>
      <c r="H34" s="13">
        <f t="shared" si="2"/>
        <v>680559</v>
      </c>
      <c r="I34" s="13">
        <f t="shared" si="2"/>
        <v>680559</v>
      </c>
    </row>
    <row r="35" spans="1:9" ht="25.5">
      <c r="A35" s="11" t="s">
        <v>23</v>
      </c>
      <c r="B35" s="21" t="s">
        <v>92</v>
      </c>
      <c r="C35" s="19" t="s">
        <v>98</v>
      </c>
      <c r="D35" s="11" t="s">
        <v>89</v>
      </c>
      <c r="E35" s="11" t="s">
        <v>102</v>
      </c>
      <c r="F35" s="11"/>
      <c r="G35" s="13">
        <f aca="true" t="shared" si="3" ref="G35:I36">G36</f>
        <v>680559</v>
      </c>
      <c r="H35" s="13">
        <f t="shared" si="3"/>
        <v>680559</v>
      </c>
      <c r="I35" s="13">
        <f t="shared" si="3"/>
        <v>680559</v>
      </c>
    </row>
    <row r="36" spans="1:9" ht="15.75">
      <c r="A36" s="11" t="s">
        <v>115</v>
      </c>
      <c r="B36" s="21" t="s">
        <v>5</v>
      </c>
      <c r="C36" s="19" t="s">
        <v>98</v>
      </c>
      <c r="D36" s="11" t="s">
        <v>89</v>
      </c>
      <c r="E36" s="11" t="s">
        <v>102</v>
      </c>
      <c r="F36" s="11" t="s">
        <v>6</v>
      </c>
      <c r="G36" s="13">
        <f t="shared" si="3"/>
        <v>680559</v>
      </c>
      <c r="H36" s="13">
        <f t="shared" si="3"/>
        <v>680559</v>
      </c>
      <c r="I36" s="13">
        <f t="shared" si="3"/>
        <v>680559</v>
      </c>
    </row>
    <row r="37" spans="1:9" ht="15.75">
      <c r="A37" s="11" t="s">
        <v>116</v>
      </c>
      <c r="B37" s="21" t="s">
        <v>18</v>
      </c>
      <c r="C37" s="19" t="s">
        <v>98</v>
      </c>
      <c r="D37" s="11" t="s">
        <v>89</v>
      </c>
      <c r="E37" s="11" t="s">
        <v>102</v>
      </c>
      <c r="F37" s="11" t="s">
        <v>17</v>
      </c>
      <c r="G37" s="13">
        <v>680559</v>
      </c>
      <c r="H37" s="13">
        <v>680559</v>
      </c>
      <c r="I37" s="13">
        <v>680559</v>
      </c>
    </row>
    <row r="38" spans="1:9" ht="15.75">
      <c r="A38" s="24" t="s">
        <v>117</v>
      </c>
      <c r="B38" s="25" t="s">
        <v>50</v>
      </c>
      <c r="C38" s="26" t="s">
        <v>98</v>
      </c>
      <c r="D38" s="24" t="s">
        <v>32</v>
      </c>
      <c r="E38" s="24"/>
      <c r="F38" s="24"/>
      <c r="G38" s="27">
        <f aca="true" t="shared" si="4" ref="G38:I40">G39</f>
        <v>1000</v>
      </c>
      <c r="H38" s="27">
        <f t="shared" si="4"/>
        <v>1000</v>
      </c>
      <c r="I38" s="27">
        <f t="shared" si="4"/>
        <v>1000</v>
      </c>
    </row>
    <row r="39" spans="1:9" ht="15.75">
      <c r="A39" s="11" t="s">
        <v>118</v>
      </c>
      <c r="B39" s="21" t="s">
        <v>95</v>
      </c>
      <c r="C39" s="19" t="s">
        <v>98</v>
      </c>
      <c r="D39" s="11" t="s">
        <v>32</v>
      </c>
      <c r="E39" s="11" t="s">
        <v>103</v>
      </c>
      <c r="F39" s="11"/>
      <c r="G39" s="13">
        <f t="shared" si="4"/>
        <v>1000</v>
      </c>
      <c r="H39" s="13">
        <f t="shared" si="4"/>
        <v>1000</v>
      </c>
      <c r="I39" s="13">
        <f t="shared" si="4"/>
        <v>1000</v>
      </c>
    </row>
    <row r="40" spans="1:9" ht="15.75">
      <c r="A40" s="11" t="s">
        <v>119</v>
      </c>
      <c r="B40" s="139" t="s">
        <v>64</v>
      </c>
      <c r="C40" s="19" t="s">
        <v>98</v>
      </c>
      <c r="D40" s="11" t="s">
        <v>32</v>
      </c>
      <c r="E40" s="11" t="s">
        <v>103</v>
      </c>
      <c r="F40" s="11" t="s">
        <v>65</v>
      </c>
      <c r="G40" s="13">
        <f t="shared" si="4"/>
        <v>1000</v>
      </c>
      <c r="H40" s="13">
        <f t="shared" si="4"/>
        <v>1000</v>
      </c>
      <c r="I40" s="13">
        <f t="shared" si="4"/>
        <v>1000</v>
      </c>
    </row>
    <row r="41" spans="1:9" ht="15.75">
      <c r="A41" s="11" t="s">
        <v>120</v>
      </c>
      <c r="B41" s="22" t="s">
        <v>0</v>
      </c>
      <c r="C41" s="19" t="s">
        <v>98</v>
      </c>
      <c r="D41" s="11" t="s">
        <v>32</v>
      </c>
      <c r="E41" s="11" t="s">
        <v>103</v>
      </c>
      <c r="F41" s="11" t="s">
        <v>16</v>
      </c>
      <c r="G41" s="13">
        <v>1000</v>
      </c>
      <c r="H41" s="13">
        <v>1000</v>
      </c>
      <c r="I41" s="13">
        <v>1000</v>
      </c>
    </row>
    <row r="42" spans="1:9" ht="15.75">
      <c r="A42" s="24" t="s">
        <v>121</v>
      </c>
      <c r="B42" s="140" t="s">
        <v>29</v>
      </c>
      <c r="C42" s="26" t="s">
        <v>98</v>
      </c>
      <c r="D42" s="24" t="s">
        <v>33</v>
      </c>
      <c r="E42" s="24"/>
      <c r="F42" s="24"/>
      <c r="G42" s="27">
        <f>G43+G46</f>
        <v>301700</v>
      </c>
      <c r="H42" s="27">
        <f>H43+H46</f>
        <v>3200</v>
      </c>
      <c r="I42" s="27">
        <f>I43+I46</f>
        <v>3200</v>
      </c>
    </row>
    <row r="43" spans="1:9" ht="45">
      <c r="A43" s="11" t="s">
        <v>24</v>
      </c>
      <c r="B43" s="22" t="s">
        <v>168</v>
      </c>
      <c r="C43" s="19" t="s">
        <v>98</v>
      </c>
      <c r="D43" s="11" t="s">
        <v>33</v>
      </c>
      <c r="E43" s="11" t="s">
        <v>113</v>
      </c>
      <c r="F43" s="11"/>
      <c r="G43" s="13">
        <f aca="true" t="shared" si="5" ref="G43:I44">G44</f>
        <v>3200</v>
      </c>
      <c r="H43" s="13">
        <f t="shared" si="5"/>
        <v>3200</v>
      </c>
      <c r="I43" s="13">
        <f t="shared" si="5"/>
        <v>3200</v>
      </c>
    </row>
    <row r="44" spans="1:9" ht="25.5">
      <c r="A44" s="11" t="s">
        <v>25</v>
      </c>
      <c r="B44" s="21" t="s">
        <v>60</v>
      </c>
      <c r="C44" s="19" t="s">
        <v>98</v>
      </c>
      <c r="D44" s="11" t="s">
        <v>33</v>
      </c>
      <c r="E44" s="11" t="s">
        <v>113</v>
      </c>
      <c r="F44" s="11" t="s">
        <v>61</v>
      </c>
      <c r="G44" s="13">
        <f t="shared" si="5"/>
        <v>3200</v>
      </c>
      <c r="H44" s="13">
        <f t="shared" si="5"/>
        <v>3200</v>
      </c>
      <c r="I44" s="13">
        <f t="shared" si="5"/>
        <v>3200</v>
      </c>
    </row>
    <row r="45" spans="1:9" ht="38.25">
      <c r="A45" s="11" t="s">
        <v>126</v>
      </c>
      <c r="B45" s="21" t="s">
        <v>62</v>
      </c>
      <c r="C45" s="19" t="s">
        <v>98</v>
      </c>
      <c r="D45" s="11" t="s">
        <v>33</v>
      </c>
      <c r="E45" s="11" t="s">
        <v>113</v>
      </c>
      <c r="F45" s="11" t="s">
        <v>63</v>
      </c>
      <c r="G45" s="13">
        <v>3200</v>
      </c>
      <c r="H45" s="13">
        <v>3200</v>
      </c>
      <c r="I45" s="13">
        <v>3200</v>
      </c>
    </row>
    <row r="46" spans="1:9" ht="42.75" customHeight="1">
      <c r="A46" s="11" t="s">
        <v>127</v>
      </c>
      <c r="B46" s="22" t="s">
        <v>180</v>
      </c>
      <c r="C46" s="19" t="s">
        <v>98</v>
      </c>
      <c r="D46" s="11" t="s">
        <v>33</v>
      </c>
      <c r="E46" s="11" t="s">
        <v>179</v>
      </c>
      <c r="F46" s="11"/>
      <c r="G46" s="13">
        <f aca="true" t="shared" si="6" ref="G46:I47">G47</f>
        <v>298500</v>
      </c>
      <c r="H46" s="13">
        <f t="shared" si="6"/>
        <v>0</v>
      </c>
      <c r="I46" s="13">
        <f t="shared" si="6"/>
        <v>0</v>
      </c>
    </row>
    <row r="47" spans="1:9" ht="25.5">
      <c r="A47" s="11" t="s">
        <v>128</v>
      </c>
      <c r="B47" s="21" t="s">
        <v>60</v>
      </c>
      <c r="C47" s="19" t="s">
        <v>98</v>
      </c>
      <c r="D47" s="11" t="s">
        <v>33</v>
      </c>
      <c r="E47" s="11" t="s">
        <v>179</v>
      </c>
      <c r="F47" s="11" t="s">
        <v>61</v>
      </c>
      <c r="G47" s="13">
        <f t="shared" si="6"/>
        <v>298500</v>
      </c>
      <c r="H47" s="13">
        <f t="shared" si="6"/>
        <v>0</v>
      </c>
      <c r="I47" s="13">
        <f t="shared" si="6"/>
        <v>0</v>
      </c>
    </row>
    <row r="48" spans="1:9" ht="38.25">
      <c r="A48" s="11" t="s">
        <v>129</v>
      </c>
      <c r="B48" s="21" t="s">
        <v>62</v>
      </c>
      <c r="C48" s="19" t="s">
        <v>98</v>
      </c>
      <c r="D48" s="11" t="s">
        <v>33</v>
      </c>
      <c r="E48" s="11" t="s">
        <v>179</v>
      </c>
      <c r="F48" s="11" t="s">
        <v>63</v>
      </c>
      <c r="G48" s="13">
        <v>298500</v>
      </c>
      <c r="H48" s="13">
        <v>0</v>
      </c>
      <c r="I48" s="13">
        <v>0</v>
      </c>
    </row>
    <row r="49" spans="1:9" ht="15.75">
      <c r="A49" s="24" t="s">
        <v>130</v>
      </c>
      <c r="B49" s="25" t="s">
        <v>169</v>
      </c>
      <c r="C49" s="26" t="s">
        <v>98</v>
      </c>
      <c r="D49" s="24" t="s">
        <v>35</v>
      </c>
      <c r="E49" s="24"/>
      <c r="F49" s="24"/>
      <c r="G49" s="27">
        <f aca="true" t="shared" si="7" ref="G49:I53">G50</f>
        <v>86237</v>
      </c>
      <c r="H49" s="27">
        <f t="shared" si="7"/>
        <v>90138</v>
      </c>
      <c r="I49" s="27">
        <f t="shared" si="7"/>
        <v>94362</v>
      </c>
    </row>
    <row r="50" spans="1:9" ht="15.75">
      <c r="A50" s="24" t="s">
        <v>26</v>
      </c>
      <c r="B50" s="25" t="s">
        <v>7</v>
      </c>
      <c r="C50" s="26" t="s">
        <v>98</v>
      </c>
      <c r="D50" s="24" t="s">
        <v>36</v>
      </c>
      <c r="E50" s="24"/>
      <c r="F50" s="24"/>
      <c r="G50" s="27">
        <f t="shared" si="7"/>
        <v>86237</v>
      </c>
      <c r="H50" s="27">
        <f t="shared" si="7"/>
        <v>90138</v>
      </c>
      <c r="I50" s="27">
        <f t="shared" si="7"/>
        <v>94362</v>
      </c>
    </row>
    <row r="51" spans="1:9" ht="25.5">
      <c r="A51" s="11" t="s">
        <v>131</v>
      </c>
      <c r="B51" s="21" t="s">
        <v>10</v>
      </c>
      <c r="C51" s="19" t="s">
        <v>98</v>
      </c>
      <c r="D51" s="11" t="s">
        <v>36</v>
      </c>
      <c r="E51" s="11" t="s">
        <v>101</v>
      </c>
      <c r="F51" s="11"/>
      <c r="G51" s="13">
        <f t="shared" si="7"/>
        <v>86237</v>
      </c>
      <c r="H51" s="13">
        <f t="shared" si="7"/>
        <v>90138</v>
      </c>
      <c r="I51" s="13">
        <f t="shared" si="7"/>
        <v>94362</v>
      </c>
    </row>
    <row r="52" spans="1:9" ht="38.25">
      <c r="A52" s="11" t="s">
        <v>132</v>
      </c>
      <c r="B52" s="21" t="s">
        <v>175</v>
      </c>
      <c r="C52" s="19" t="s">
        <v>98</v>
      </c>
      <c r="D52" s="11" t="s">
        <v>36</v>
      </c>
      <c r="E52" s="11" t="s">
        <v>114</v>
      </c>
      <c r="F52" s="11"/>
      <c r="G52" s="13">
        <f>G53+G55</f>
        <v>86237</v>
      </c>
      <c r="H52" s="13">
        <f>H53+H55</f>
        <v>90138</v>
      </c>
      <c r="I52" s="13">
        <f>I53+I55</f>
        <v>94362</v>
      </c>
    </row>
    <row r="53" spans="1:9" ht="63.75">
      <c r="A53" s="11" t="s">
        <v>42</v>
      </c>
      <c r="B53" s="21" t="s">
        <v>56</v>
      </c>
      <c r="C53" s="19" t="s">
        <v>98</v>
      </c>
      <c r="D53" s="11" t="s">
        <v>36</v>
      </c>
      <c r="E53" s="11" t="s">
        <v>114</v>
      </c>
      <c r="F53" s="11" t="s">
        <v>57</v>
      </c>
      <c r="G53" s="13">
        <f t="shared" si="7"/>
        <v>73600</v>
      </c>
      <c r="H53" s="13">
        <f t="shared" si="7"/>
        <v>73600</v>
      </c>
      <c r="I53" s="13">
        <f t="shared" si="7"/>
        <v>73650</v>
      </c>
    </row>
    <row r="54" spans="1:9" ht="25.5">
      <c r="A54" s="11" t="s">
        <v>133</v>
      </c>
      <c r="B54" s="21" t="s">
        <v>58</v>
      </c>
      <c r="C54" s="19" t="s">
        <v>98</v>
      </c>
      <c r="D54" s="11" t="s">
        <v>36</v>
      </c>
      <c r="E54" s="11" t="s">
        <v>114</v>
      </c>
      <c r="F54" s="11" t="s">
        <v>59</v>
      </c>
      <c r="G54" s="13">
        <v>73600</v>
      </c>
      <c r="H54" s="13">
        <v>73600</v>
      </c>
      <c r="I54" s="13">
        <v>73650</v>
      </c>
    </row>
    <row r="55" spans="1:9" ht="25.5">
      <c r="A55" s="11" t="s">
        <v>134</v>
      </c>
      <c r="B55" s="21" t="s">
        <v>60</v>
      </c>
      <c r="C55" s="19" t="s">
        <v>98</v>
      </c>
      <c r="D55" s="11" t="s">
        <v>36</v>
      </c>
      <c r="E55" s="11" t="s">
        <v>114</v>
      </c>
      <c r="F55" s="11" t="s">
        <v>61</v>
      </c>
      <c r="G55" s="13">
        <f>G56</f>
        <v>12637</v>
      </c>
      <c r="H55" s="13">
        <f>H56</f>
        <v>16538</v>
      </c>
      <c r="I55" s="13">
        <f>I56</f>
        <v>20712</v>
      </c>
    </row>
    <row r="56" spans="1:9" ht="38.25">
      <c r="A56" s="11" t="s">
        <v>37</v>
      </c>
      <c r="B56" s="21" t="s">
        <v>62</v>
      </c>
      <c r="C56" s="19" t="s">
        <v>98</v>
      </c>
      <c r="D56" s="11" t="s">
        <v>36</v>
      </c>
      <c r="E56" s="11" t="s">
        <v>114</v>
      </c>
      <c r="F56" s="11" t="s">
        <v>63</v>
      </c>
      <c r="G56" s="13">
        <v>12637</v>
      </c>
      <c r="H56" s="13">
        <v>16538</v>
      </c>
      <c r="I56" s="13">
        <v>20712</v>
      </c>
    </row>
    <row r="57" spans="1:9" ht="15.75">
      <c r="A57" s="24" t="s">
        <v>135</v>
      </c>
      <c r="B57" s="25" t="s">
        <v>214</v>
      </c>
      <c r="C57" s="26" t="s">
        <v>98</v>
      </c>
      <c r="D57" s="24" t="s">
        <v>210</v>
      </c>
      <c r="E57" s="24"/>
      <c r="F57" s="24"/>
      <c r="G57" s="27">
        <f>G58</f>
        <v>67600</v>
      </c>
      <c r="H57" s="27">
        <f>H58</f>
        <v>67600</v>
      </c>
      <c r="I57" s="27">
        <f>I58</f>
        <v>67600</v>
      </c>
    </row>
    <row r="58" spans="1:9" ht="15.75">
      <c r="A58" s="24" t="s">
        <v>43</v>
      </c>
      <c r="B58" s="28" t="s">
        <v>212</v>
      </c>
      <c r="C58" s="26" t="s">
        <v>98</v>
      </c>
      <c r="D58" s="24" t="s">
        <v>213</v>
      </c>
      <c r="E58" s="24"/>
      <c r="F58" s="24"/>
      <c r="G58" s="27">
        <f aca="true" t="shared" si="8" ref="G58:I61">G59</f>
        <v>67600</v>
      </c>
      <c r="H58" s="27">
        <f t="shared" si="8"/>
        <v>67600</v>
      </c>
      <c r="I58" s="27">
        <f t="shared" si="8"/>
        <v>67600</v>
      </c>
    </row>
    <row r="59" spans="1:9" ht="25.5">
      <c r="A59" s="11" t="s">
        <v>44</v>
      </c>
      <c r="B59" s="21" t="s">
        <v>94</v>
      </c>
      <c r="C59" s="19" t="s">
        <v>98</v>
      </c>
      <c r="D59" s="11" t="s">
        <v>213</v>
      </c>
      <c r="E59" s="11" t="s">
        <v>101</v>
      </c>
      <c r="F59" s="11"/>
      <c r="G59" s="13">
        <f t="shared" si="8"/>
        <v>67600</v>
      </c>
      <c r="H59" s="13">
        <f t="shared" si="8"/>
        <v>67600</v>
      </c>
      <c r="I59" s="13">
        <f t="shared" si="8"/>
        <v>67600</v>
      </c>
    </row>
    <row r="60" spans="1:9" ht="25.5">
      <c r="A60" s="11" t="s">
        <v>136</v>
      </c>
      <c r="B60" s="21" t="s">
        <v>92</v>
      </c>
      <c r="C60" s="19" t="s">
        <v>98</v>
      </c>
      <c r="D60" s="11" t="s">
        <v>213</v>
      </c>
      <c r="E60" s="11" t="s">
        <v>215</v>
      </c>
      <c r="F60" s="11"/>
      <c r="G60" s="13">
        <f t="shared" si="8"/>
        <v>67600</v>
      </c>
      <c r="H60" s="13">
        <f t="shared" si="8"/>
        <v>67600</v>
      </c>
      <c r="I60" s="13">
        <f t="shared" si="8"/>
        <v>67600</v>
      </c>
    </row>
    <row r="61" spans="1:9" ht="15.75">
      <c r="A61" s="11" t="s">
        <v>137</v>
      </c>
      <c r="B61" s="21" t="s">
        <v>5</v>
      </c>
      <c r="C61" s="19" t="s">
        <v>98</v>
      </c>
      <c r="D61" s="11" t="s">
        <v>213</v>
      </c>
      <c r="E61" s="11" t="s">
        <v>215</v>
      </c>
      <c r="F61" s="11" t="s">
        <v>6</v>
      </c>
      <c r="G61" s="13">
        <f t="shared" si="8"/>
        <v>67600</v>
      </c>
      <c r="H61" s="13">
        <f t="shared" si="8"/>
        <v>67600</v>
      </c>
      <c r="I61" s="13">
        <f t="shared" si="8"/>
        <v>67600</v>
      </c>
    </row>
    <row r="62" spans="1:9" ht="15.75">
      <c r="A62" s="11" t="s">
        <v>138</v>
      </c>
      <c r="B62" s="21" t="s">
        <v>18</v>
      </c>
      <c r="C62" s="19" t="s">
        <v>98</v>
      </c>
      <c r="D62" s="11" t="s">
        <v>213</v>
      </c>
      <c r="E62" s="11" t="s">
        <v>215</v>
      </c>
      <c r="F62" s="11" t="s">
        <v>17</v>
      </c>
      <c r="G62" s="13">
        <v>67600</v>
      </c>
      <c r="H62" s="13">
        <v>67600</v>
      </c>
      <c r="I62" s="13">
        <v>67600</v>
      </c>
    </row>
    <row r="63" spans="1:9" ht="25.5">
      <c r="A63" s="24" t="s">
        <v>45</v>
      </c>
      <c r="B63" s="25" t="s">
        <v>21</v>
      </c>
      <c r="C63" s="26" t="s">
        <v>98</v>
      </c>
      <c r="D63" s="24" t="s">
        <v>38</v>
      </c>
      <c r="E63" s="24"/>
      <c r="F63" s="24"/>
      <c r="G63" s="27">
        <f aca="true" t="shared" si="9" ref="G63:I67">G64</f>
        <v>57400</v>
      </c>
      <c r="H63" s="27">
        <f t="shared" si="9"/>
        <v>57400</v>
      </c>
      <c r="I63" s="27">
        <f t="shared" si="9"/>
        <v>57400</v>
      </c>
    </row>
    <row r="64" spans="1:9" ht="38.25">
      <c r="A64" s="24" t="s">
        <v>139</v>
      </c>
      <c r="B64" s="25" t="s">
        <v>216</v>
      </c>
      <c r="C64" s="26" t="s">
        <v>98</v>
      </c>
      <c r="D64" s="24" t="s">
        <v>186</v>
      </c>
      <c r="E64" s="24"/>
      <c r="F64" s="24"/>
      <c r="G64" s="27">
        <f>G65+G70</f>
        <v>57400</v>
      </c>
      <c r="H64" s="27">
        <f>H65+H70</f>
        <v>57400</v>
      </c>
      <c r="I64" s="27">
        <f>I65+I70</f>
        <v>57400</v>
      </c>
    </row>
    <row r="65" spans="1:9" ht="38.25">
      <c r="A65" s="11" t="s">
        <v>140</v>
      </c>
      <c r="B65" s="23" t="s">
        <v>165</v>
      </c>
      <c r="C65" s="19" t="s">
        <v>98</v>
      </c>
      <c r="D65" s="11" t="s">
        <v>186</v>
      </c>
      <c r="E65" s="11" t="s">
        <v>104</v>
      </c>
      <c r="F65" s="11"/>
      <c r="G65" s="13">
        <f t="shared" si="9"/>
        <v>57400</v>
      </c>
      <c r="H65" s="13">
        <f t="shared" si="9"/>
        <v>57400</v>
      </c>
      <c r="I65" s="13">
        <f t="shared" si="9"/>
        <v>57400</v>
      </c>
    </row>
    <row r="66" spans="1:9" ht="38.25">
      <c r="A66" s="11" t="s">
        <v>141</v>
      </c>
      <c r="B66" s="23" t="s">
        <v>187</v>
      </c>
      <c r="C66" s="19" t="s">
        <v>98</v>
      </c>
      <c r="D66" s="11" t="s">
        <v>186</v>
      </c>
      <c r="E66" s="11" t="s">
        <v>194</v>
      </c>
      <c r="F66" s="11"/>
      <c r="G66" s="13">
        <f t="shared" si="9"/>
        <v>57400</v>
      </c>
      <c r="H66" s="13">
        <f t="shared" si="9"/>
        <v>57400</v>
      </c>
      <c r="I66" s="13">
        <f t="shared" si="9"/>
        <v>57400</v>
      </c>
    </row>
    <row r="67" spans="1:9" ht="25.5">
      <c r="A67" s="11" t="s">
        <v>142</v>
      </c>
      <c r="B67" s="21" t="s">
        <v>188</v>
      </c>
      <c r="C67" s="19" t="s">
        <v>98</v>
      </c>
      <c r="D67" s="11" t="s">
        <v>186</v>
      </c>
      <c r="E67" s="11" t="s">
        <v>193</v>
      </c>
      <c r="F67" s="11"/>
      <c r="G67" s="13">
        <f>G68</f>
        <v>57400</v>
      </c>
      <c r="H67" s="13">
        <f t="shared" si="9"/>
        <v>57400</v>
      </c>
      <c r="I67" s="13">
        <f t="shared" si="9"/>
        <v>57400</v>
      </c>
    </row>
    <row r="68" spans="1:9" ht="25.5">
      <c r="A68" s="11" t="s">
        <v>143</v>
      </c>
      <c r="B68" s="21" t="s">
        <v>60</v>
      </c>
      <c r="C68" s="19" t="s">
        <v>98</v>
      </c>
      <c r="D68" s="11" t="s">
        <v>186</v>
      </c>
      <c r="E68" s="11" t="s">
        <v>193</v>
      </c>
      <c r="F68" s="11" t="s">
        <v>61</v>
      </c>
      <c r="G68" s="13">
        <f>G69</f>
        <v>57400</v>
      </c>
      <c r="H68" s="13">
        <f>H69</f>
        <v>57400</v>
      </c>
      <c r="I68" s="13">
        <f>I69</f>
        <v>57400</v>
      </c>
    </row>
    <row r="69" spans="1:9" ht="38.25">
      <c r="A69" s="11" t="s">
        <v>144</v>
      </c>
      <c r="B69" s="21" t="s">
        <v>62</v>
      </c>
      <c r="C69" s="19" t="s">
        <v>98</v>
      </c>
      <c r="D69" s="11" t="s">
        <v>186</v>
      </c>
      <c r="E69" s="11" t="s">
        <v>193</v>
      </c>
      <c r="F69" s="11" t="s">
        <v>63</v>
      </c>
      <c r="G69" s="13">
        <v>57400</v>
      </c>
      <c r="H69" s="13">
        <v>57400</v>
      </c>
      <c r="I69" s="13">
        <v>57400</v>
      </c>
    </row>
    <row r="70" spans="1:9" ht="32.25" customHeight="1" hidden="1">
      <c r="A70" s="11" t="s">
        <v>44</v>
      </c>
      <c r="B70" s="21" t="s">
        <v>188</v>
      </c>
      <c r="C70" s="19" t="s">
        <v>98</v>
      </c>
      <c r="D70" s="11" t="s">
        <v>186</v>
      </c>
      <c r="E70" s="11" t="s">
        <v>229</v>
      </c>
      <c r="F70" s="11"/>
      <c r="G70" s="13">
        <f aca="true" t="shared" si="10" ref="G70:I71">G71</f>
        <v>0</v>
      </c>
      <c r="H70" s="13">
        <f t="shared" si="10"/>
        <v>0</v>
      </c>
      <c r="I70" s="13">
        <f t="shared" si="10"/>
        <v>0</v>
      </c>
    </row>
    <row r="71" spans="1:9" ht="25.5" hidden="1">
      <c r="A71" s="11" t="s">
        <v>136</v>
      </c>
      <c r="B71" s="21" t="s">
        <v>60</v>
      </c>
      <c r="C71" s="19" t="s">
        <v>98</v>
      </c>
      <c r="D71" s="11" t="s">
        <v>186</v>
      </c>
      <c r="E71" s="11" t="s">
        <v>229</v>
      </c>
      <c r="F71" s="11" t="s">
        <v>61</v>
      </c>
      <c r="G71" s="13">
        <f t="shared" si="10"/>
        <v>0</v>
      </c>
      <c r="H71" s="13">
        <f t="shared" si="10"/>
        <v>0</v>
      </c>
      <c r="I71" s="13">
        <f t="shared" si="10"/>
        <v>0</v>
      </c>
    </row>
    <row r="72" spans="1:9" ht="38.25" hidden="1">
      <c r="A72" s="11" t="s">
        <v>137</v>
      </c>
      <c r="B72" s="21" t="s">
        <v>62</v>
      </c>
      <c r="C72" s="19" t="s">
        <v>98</v>
      </c>
      <c r="D72" s="11" t="s">
        <v>186</v>
      </c>
      <c r="E72" s="11" t="s">
        <v>229</v>
      </c>
      <c r="F72" s="11" t="s">
        <v>63</v>
      </c>
      <c r="G72" s="13">
        <v>0</v>
      </c>
      <c r="H72" s="13">
        <v>0</v>
      </c>
      <c r="I72" s="13">
        <v>0</v>
      </c>
    </row>
    <row r="73" spans="1:9" ht="15.75">
      <c r="A73" s="24" t="s">
        <v>145</v>
      </c>
      <c r="B73" s="25" t="s">
        <v>170</v>
      </c>
      <c r="C73" s="26" t="s">
        <v>98</v>
      </c>
      <c r="D73" s="24" t="s">
        <v>70</v>
      </c>
      <c r="E73" s="24"/>
      <c r="F73" s="24"/>
      <c r="G73" s="27">
        <f aca="true" t="shared" si="11" ref="G73:I78">G74</f>
        <v>323375.32</v>
      </c>
      <c r="H73" s="27">
        <f t="shared" si="11"/>
        <v>272373</v>
      </c>
      <c r="I73" s="27">
        <f t="shared" si="11"/>
        <v>277673</v>
      </c>
    </row>
    <row r="74" spans="1:9" ht="15.75">
      <c r="A74" s="24" t="s">
        <v>146</v>
      </c>
      <c r="B74" s="25" t="s">
        <v>14</v>
      </c>
      <c r="C74" s="26" t="s">
        <v>98</v>
      </c>
      <c r="D74" s="24" t="s">
        <v>9</v>
      </c>
      <c r="E74" s="24"/>
      <c r="F74" s="24"/>
      <c r="G74" s="27">
        <f t="shared" si="11"/>
        <v>323375.32</v>
      </c>
      <c r="H74" s="27">
        <f t="shared" si="11"/>
        <v>272373</v>
      </c>
      <c r="I74" s="27">
        <f t="shared" si="11"/>
        <v>277673</v>
      </c>
    </row>
    <row r="75" spans="1:9" ht="38.25">
      <c r="A75" s="11" t="s">
        <v>147</v>
      </c>
      <c r="B75" s="23" t="s">
        <v>163</v>
      </c>
      <c r="C75" s="19" t="s">
        <v>98</v>
      </c>
      <c r="D75" s="11" t="s">
        <v>9</v>
      </c>
      <c r="E75" s="11" t="s">
        <v>104</v>
      </c>
      <c r="F75" s="11"/>
      <c r="G75" s="13">
        <f>G76</f>
        <v>323375.32</v>
      </c>
      <c r="H75" s="13">
        <f t="shared" si="11"/>
        <v>272373</v>
      </c>
      <c r="I75" s="13">
        <f t="shared" si="11"/>
        <v>277673</v>
      </c>
    </row>
    <row r="76" spans="1:9" ht="38.25">
      <c r="A76" s="11" t="s">
        <v>148</v>
      </c>
      <c r="B76" s="21" t="s">
        <v>13</v>
      </c>
      <c r="C76" s="19" t="s">
        <v>98</v>
      </c>
      <c r="D76" s="11" t="s">
        <v>9</v>
      </c>
      <c r="E76" s="11" t="s">
        <v>105</v>
      </c>
      <c r="F76" s="11"/>
      <c r="G76" s="13">
        <f>G77+G80+G83</f>
        <v>323375.32</v>
      </c>
      <c r="H76" s="13">
        <f>H77+H80+H83</f>
        <v>272373</v>
      </c>
      <c r="I76" s="13">
        <f>I77+I80+I83</f>
        <v>277673</v>
      </c>
    </row>
    <row r="77" spans="1:9" ht="25.5">
      <c r="A77" s="11" t="s">
        <v>149</v>
      </c>
      <c r="B77" s="21" t="s">
        <v>167</v>
      </c>
      <c r="C77" s="19" t="s">
        <v>98</v>
      </c>
      <c r="D77" s="11" t="s">
        <v>9</v>
      </c>
      <c r="E77" s="11" t="s">
        <v>106</v>
      </c>
      <c r="F77" s="11"/>
      <c r="G77" s="13">
        <f t="shared" si="11"/>
        <v>248402.32</v>
      </c>
      <c r="H77" s="13">
        <f t="shared" si="11"/>
        <v>197400</v>
      </c>
      <c r="I77" s="13">
        <f t="shared" si="11"/>
        <v>202700</v>
      </c>
    </row>
    <row r="78" spans="1:9" ht="25.5">
      <c r="A78" s="11" t="s">
        <v>150</v>
      </c>
      <c r="B78" s="21" t="s">
        <v>60</v>
      </c>
      <c r="C78" s="19" t="s">
        <v>98</v>
      </c>
      <c r="D78" s="11" t="s">
        <v>9</v>
      </c>
      <c r="E78" s="11" t="s">
        <v>106</v>
      </c>
      <c r="F78" s="11" t="s">
        <v>61</v>
      </c>
      <c r="G78" s="13">
        <f t="shared" si="11"/>
        <v>248402.32</v>
      </c>
      <c r="H78" s="13">
        <f t="shared" si="11"/>
        <v>197400</v>
      </c>
      <c r="I78" s="13">
        <f t="shared" si="11"/>
        <v>202700</v>
      </c>
    </row>
    <row r="79" spans="1:9" ht="38.25">
      <c r="A79" s="11" t="s">
        <v>151</v>
      </c>
      <c r="B79" s="21" t="s">
        <v>62</v>
      </c>
      <c r="C79" s="19" t="s">
        <v>98</v>
      </c>
      <c r="D79" s="11" t="s">
        <v>9</v>
      </c>
      <c r="E79" s="11" t="s">
        <v>106</v>
      </c>
      <c r="F79" s="11" t="s">
        <v>63</v>
      </c>
      <c r="G79" s="13">
        <v>248402.32</v>
      </c>
      <c r="H79" s="13">
        <v>197400</v>
      </c>
      <c r="I79" s="13">
        <v>202700</v>
      </c>
    </row>
    <row r="80" spans="1:9" ht="38.25">
      <c r="A80" s="11" t="s">
        <v>152</v>
      </c>
      <c r="B80" s="21" t="s">
        <v>163</v>
      </c>
      <c r="C80" s="19" t="s">
        <v>98</v>
      </c>
      <c r="D80" s="11" t="s">
        <v>9</v>
      </c>
      <c r="E80" s="11" t="s">
        <v>256</v>
      </c>
      <c r="F80" s="11"/>
      <c r="G80" s="13">
        <f aca="true" t="shared" si="12" ref="G80:I84">G81</f>
        <v>74973</v>
      </c>
      <c r="H80" s="13">
        <f t="shared" si="12"/>
        <v>74973</v>
      </c>
      <c r="I80" s="13">
        <f t="shared" si="12"/>
        <v>74973</v>
      </c>
    </row>
    <row r="81" spans="1:9" ht="25.5">
      <c r="A81" s="11" t="s">
        <v>153</v>
      </c>
      <c r="B81" s="21" t="s">
        <v>60</v>
      </c>
      <c r="C81" s="19" t="s">
        <v>98</v>
      </c>
      <c r="D81" s="11" t="s">
        <v>9</v>
      </c>
      <c r="E81" s="11" t="s">
        <v>256</v>
      </c>
      <c r="F81" s="11" t="s">
        <v>61</v>
      </c>
      <c r="G81" s="13">
        <f t="shared" si="12"/>
        <v>74973</v>
      </c>
      <c r="H81" s="13">
        <f t="shared" si="12"/>
        <v>74973</v>
      </c>
      <c r="I81" s="13">
        <f t="shared" si="12"/>
        <v>74973</v>
      </c>
    </row>
    <row r="82" spans="1:9" ht="38.25">
      <c r="A82" s="11" t="s">
        <v>154</v>
      </c>
      <c r="B82" s="21" t="s">
        <v>62</v>
      </c>
      <c r="C82" s="19" t="s">
        <v>98</v>
      </c>
      <c r="D82" s="11" t="s">
        <v>9</v>
      </c>
      <c r="E82" s="11" t="s">
        <v>256</v>
      </c>
      <c r="F82" s="11" t="s">
        <v>63</v>
      </c>
      <c r="G82" s="13">
        <v>74973</v>
      </c>
      <c r="H82" s="13">
        <v>74973</v>
      </c>
      <c r="I82" s="13">
        <v>74973</v>
      </c>
    </row>
    <row r="83" spans="1:9" ht="38.25" hidden="1">
      <c r="A83" s="11" t="s">
        <v>155</v>
      </c>
      <c r="B83" s="21" t="s">
        <v>163</v>
      </c>
      <c r="C83" s="19" t="s">
        <v>98</v>
      </c>
      <c r="D83" s="11" t="s">
        <v>9</v>
      </c>
      <c r="E83" s="11" t="s">
        <v>209</v>
      </c>
      <c r="F83" s="11"/>
      <c r="G83" s="13">
        <f t="shared" si="12"/>
        <v>0</v>
      </c>
      <c r="H83" s="13">
        <f t="shared" si="12"/>
        <v>0</v>
      </c>
      <c r="I83" s="13">
        <f t="shared" si="12"/>
        <v>0</v>
      </c>
    </row>
    <row r="84" spans="1:9" ht="25.5" hidden="1">
      <c r="A84" s="11" t="s">
        <v>156</v>
      </c>
      <c r="B84" s="21" t="s">
        <v>60</v>
      </c>
      <c r="C84" s="19" t="s">
        <v>98</v>
      </c>
      <c r="D84" s="11" t="s">
        <v>9</v>
      </c>
      <c r="E84" s="11" t="s">
        <v>209</v>
      </c>
      <c r="F84" s="11" t="s">
        <v>61</v>
      </c>
      <c r="G84" s="13">
        <f t="shared" si="12"/>
        <v>0</v>
      </c>
      <c r="H84" s="13">
        <f t="shared" si="12"/>
        <v>0</v>
      </c>
      <c r="I84" s="13">
        <f t="shared" si="12"/>
        <v>0</v>
      </c>
    </row>
    <row r="85" spans="1:9" ht="38.25" hidden="1">
      <c r="A85" s="11" t="s">
        <v>157</v>
      </c>
      <c r="B85" s="21" t="s">
        <v>62</v>
      </c>
      <c r="C85" s="19" t="s">
        <v>98</v>
      </c>
      <c r="D85" s="11" t="s">
        <v>9</v>
      </c>
      <c r="E85" s="11" t="s">
        <v>209</v>
      </c>
      <c r="F85" s="11" t="s">
        <v>63</v>
      </c>
      <c r="G85" s="13">
        <v>0</v>
      </c>
      <c r="H85" s="13">
        <v>0</v>
      </c>
      <c r="I85" s="13">
        <v>0</v>
      </c>
    </row>
    <row r="86" spans="1:9" ht="15.75">
      <c r="A86" s="24" t="s">
        <v>155</v>
      </c>
      <c r="B86" s="25" t="s">
        <v>171</v>
      </c>
      <c r="C86" s="26" t="s">
        <v>98</v>
      </c>
      <c r="D86" s="24" t="s">
        <v>91</v>
      </c>
      <c r="E86" s="24"/>
      <c r="F86" s="24"/>
      <c r="G86" s="27">
        <f>G87</f>
        <v>782600</v>
      </c>
      <c r="H86" s="27">
        <f>H87</f>
        <v>533100</v>
      </c>
      <c r="I86" s="27">
        <f>I87</f>
        <v>452800</v>
      </c>
    </row>
    <row r="87" spans="1:9" ht="15.75">
      <c r="A87" s="24" t="s">
        <v>156</v>
      </c>
      <c r="B87" s="25" t="s">
        <v>12</v>
      </c>
      <c r="C87" s="26" t="s">
        <v>98</v>
      </c>
      <c r="D87" s="24" t="s">
        <v>11</v>
      </c>
      <c r="E87" s="24"/>
      <c r="F87" s="24"/>
      <c r="G87" s="27">
        <f aca="true" t="shared" si="13" ref="G87:I88">G88</f>
        <v>782600</v>
      </c>
      <c r="H87" s="27">
        <f t="shared" si="13"/>
        <v>533100</v>
      </c>
      <c r="I87" s="27">
        <f t="shared" si="13"/>
        <v>452800</v>
      </c>
    </row>
    <row r="88" spans="1:9" ht="38.25">
      <c r="A88" s="11" t="s">
        <v>157</v>
      </c>
      <c r="B88" s="23" t="s">
        <v>163</v>
      </c>
      <c r="C88" s="19" t="s">
        <v>98</v>
      </c>
      <c r="D88" s="11" t="s">
        <v>11</v>
      </c>
      <c r="E88" s="11" t="s">
        <v>104</v>
      </c>
      <c r="F88" s="11"/>
      <c r="G88" s="13">
        <f>G89</f>
        <v>782600</v>
      </c>
      <c r="H88" s="13">
        <f t="shared" si="13"/>
        <v>533100</v>
      </c>
      <c r="I88" s="13">
        <f t="shared" si="13"/>
        <v>452800</v>
      </c>
    </row>
    <row r="89" spans="1:9" ht="45">
      <c r="A89" s="11" t="s">
        <v>158</v>
      </c>
      <c r="B89" s="98" t="s">
        <v>15</v>
      </c>
      <c r="C89" s="19" t="s">
        <v>98</v>
      </c>
      <c r="D89" s="11" t="s">
        <v>11</v>
      </c>
      <c r="E89" s="11" t="s">
        <v>107</v>
      </c>
      <c r="F89" s="11"/>
      <c r="G89" s="13">
        <f>G90+G93+G96+G99+G102</f>
        <v>782600</v>
      </c>
      <c r="H89" s="13">
        <f>H90+H93+H96+H99+H102</f>
        <v>533100</v>
      </c>
      <c r="I89" s="13">
        <f>I90+I93+I96+I99+I102</f>
        <v>452800</v>
      </c>
    </row>
    <row r="90" spans="1:9" ht="15.75">
      <c r="A90" s="11" t="s">
        <v>159</v>
      </c>
      <c r="B90" s="99" t="s">
        <v>173</v>
      </c>
      <c r="C90" s="19" t="s">
        <v>98</v>
      </c>
      <c r="D90" s="11" t="s">
        <v>11</v>
      </c>
      <c r="E90" s="19" t="s">
        <v>110</v>
      </c>
      <c r="F90" s="11"/>
      <c r="G90" s="13">
        <f aca="true" t="shared" si="14" ref="G90:I91">G91</f>
        <v>420000</v>
      </c>
      <c r="H90" s="13">
        <f t="shared" si="14"/>
        <v>400000</v>
      </c>
      <c r="I90" s="13">
        <f t="shared" si="14"/>
        <v>350000</v>
      </c>
    </row>
    <row r="91" spans="1:9" ht="25.5">
      <c r="A91" s="11" t="s">
        <v>160</v>
      </c>
      <c r="B91" s="21" t="s">
        <v>60</v>
      </c>
      <c r="C91" s="19" t="s">
        <v>98</v>
      </c>
      <c r="D91" s="11" t="s">
        <v>11</v>
      </c>
      <c r="E91" s="19" t="s">
        <v>110</v>
      </c>
      <c r="F91" s="11" t="s">
        <v>61</v>
      </c>
      <c r="G91" s="13">
        <f t="shared" si="14"/>
        <v>420000</v>
      </c>
      <c r="H91" s="13">
        <f t="shared" si="14"/>
        <v>400000</v>
      </c>
      <c r="I91" s="13">
        <f t="shared" si="14"/>
        <v>350000</v>
      </c>
    </row>
    <row r="92" spans="1:9" ht="38.25">
      <c r="A92" s="11" t="s">
        <v>161</v>
      </c>
      <c r="B92" s="21" t="s">
        <v>62</v>
      </c>
      <c r="C92" s="19" t="s">
        <v>98</v>
      </c>
      <c r="D92" s="11" t="s">
        <v>11</v>
      </c>
      <c r="E92" s="19" t="s">
        <v>110</v>
      </c>
      <c r="F92" s="11" t="s">
        <v>63</v>
      </c>
      <c r="G92" s="13">
        <v>420000</v>
      </c>
      <c r="H92" s="13">
        <v>400000</v>
      </c>
      <c r="I92" s="13">
        <v>350000</v>
      </c>
    </row>
    <row r="93" spans="1:9" ht="30">
      <c r="A93" s="11" t="s">
        <v>162</v>
      </c>
      <c r="B93" s="99" t="s">
        <v>172</v>
      </c>
      <c r="C93" s="19" t="s">
        <v>98</v>
      </c>
      <c r="D93" s="11" t="s">
        <v>11</v>
      </c>
      <c r="E93" s="19" t="s">
        <v>111</v>
      </c>
      <c r="F93" s="11"/>
      <c r="G93" s="13">
        <f aca="true" t="shared" si="15" ref="G93:I94">G94</f>
        <v>75000</v>
      </c>
      <c r="H93" s="13">
        <f t="shared" si="15"/>
        <v>55000</v>
      </c>
      <c r="I93" s="13">
        <f t="shared" si="15"/>
        <v>40000</v>
      </c>
    </row>
    <row r="94" spans="1:9" ht="25.5">
      <c r="A94" s="11" t="s">
        <v>176</v>
      </c>
      <c r="B94" s="21" t="s">
        <v>60</v>
      </c>
      <c r="C94" s="19" t="s">
        <v>98</v>
      </c>
      <c r="D94" s="11" t="s">
        <v>11</v>
      </c>
      <c r="E94" s="19" t="s">
        <v>111</v>
      </c>
      <c r="F94" s="11" t="s">
        <v>61</v>
      </c>
      <c r="G94" s="13">
        <f t="shared" si="15"/>
        <v>75000</v>
      </c>
      <c r="H94" s="13">
        <f t="shared" si="15"/>
        <v>55000</v>
      </c>
      <c r="I94" s="13">
        <f t="shared" si="15"/>
        <v>40000</v>
      </c>
    </row>
    <row r="95" spans="1:9" ht="38.25">
      <c r="A95" s="11" t="s">
        <v>177</v>
      </c>
      <c r="B95" s="21" t="s">
        <v>62</v>
      </c>
      <c r="C95" s="19" t="s">
        <v>98</v>
      </c>
      <c r="D95" s="11" t="s">
        <v>11</v>
      </c>
      <c r="E95" s="19" t="s">
        <v>111</v>
      </c>
      <c r="F95" s="11" t="s">
        <v>63</v>
      </c>
      <c r="G95" s="13">
        <v>75000</v>
      </c>
      <c r="H95" s="13">
        <v>55000</v>
      </c>
      <c r="I95" s="13">
        <v>40000</v>
      </c>
    </row>
    <row r="96" spans="1:9" ht="15.75">
      <c r="A96" s="11" t="s">
        <v>178</v>
      </c>
      <c r="B96" s="99" t="s">
        <v>174</v>
      </c>
      <c r="C96" s="19" t="s">
        <v>98</v>
      </c>
      <c r="D96" s="11" t="s">
        <v>11</v>
      </c>
      <c r="E96" s="19" t="s">
        <v>112</v>
      </c>
      <c r="F96" s="11"/>
      <c r="G96" s="13">
        <f aca="true" t="shared" si="16" ref="G96:I103">G97</f>
        <v>287600</v>
      </c>
      <c r="H96" s="13">
        <f t="shared" si="16"/>
        <v>78100</v>
      </c>
      <c r="I96" s="13">
        <f t="shared" si="16"/>
        <v>62800</v>
      </c>
    </row>
    <row r="97" spans="1:9" ht="25.5">
      <c r="A97" s="11" t="s">
        <v>197</v>
      </c>
      <c r="B97" s="21" t="s">
        <v>60</v>
      </c>
      <c r="C97" s="19" t="s">
        <v>98</v>
      </c>
      <c r="D97" s="11" t="s">
        <v>11</v>
      </c>
      <c r="E97" s="19" t="s">
        <v>112</v>
      </c>
      <c r="F97" s="11" t="s">
        <v>61</v>
      </c>
      <c r="G97" s="13">
        <f t="shared" si="16"/>
        <v>287600</v>
      </c>
      <c r="H97" s="13">
        <f t="shared" si="16"/>
        <v>78100</v>
      </c>
      <c r="I97" s="13">
        <f t="shared" si="16"/>
        <v>62800</v>
      </c>
    </row>
    <row r="98" spans="1:9" ht="38.25">
      <c r="A98" s="11" t="s">
        <v>198</v>
      </c>
      <c r="B98" s="21" t="s">
        <v>62</v>
      </c>
      <c r="C98" s="19" t="s">
        <v>98</v>
      </c>
      <c r="D98" s="11" t="s">
        <v>11</v>
      </c>
      <c r="E98" s="19" t="s">
        <v>112</v>
      </c>
      <c r="F98" s="11" t="s">
        <v>63</v>
      </c>
      <c r="G98" s="13">
        <v>287600</v>
      </c>
      <c r="H98" s="13">
        <v>78100</v>
      </c>
      <c r="I98" s="13">
        <v>62800</v>
      </c>
    </row>
    <row r="99" spans="1:9" ht="30" hidden="1">
      <c r="A99" s="11" t="s">
        <v>217</v>
      </c>
      <c r="B99" s="99" t="s">
        <v>234</v>
      </c>
      <c r="C99" s="19" t="s">
        <v>98</v>
      </c>
      <c r="D99" s="11" t="s">
        <v>11</v>
      </c>
      <c r="E99" s="19" t="s">
        <v>230</v>
      </c>
      <c r="F99" s="11"/>
      <c r="G99" s="13">
        <f t="shared" si="16"/>
        <v>0</v>
      </c>
      <c r="H99" s="13">
        <f t="shared" si="16"/>
        <v>0</v>
      </c>
      <c r="I99" s="13">
        <f t="shared" si="16"/>
        <v>0</v>
      </c>
    </row>
    <row r="100" spans="1:9" ht="25.5" hidden="1">
      <c r="A100" s="11" t="s">
        <v>218</v>
      </c>
      <c r="B100" s="21" t="s">
        <v>60</v>
      </c>
      <c r="C100" s="19" t="s">
        <v>98</v>
      </c>
      <c r="D100" s="11" t="s">
        <v>11</v>
      </c>
      <c r="E100" s="19" t="s">
        <v>231</v>
      </c>
      <c r="F100" s="11" t="s">
        <v>61</v>
      </c>
      <c r="G100" s="13">
        <f t="shared" si="16"/>
        <v>0</v>
      </c>
      <c r="H100" s="13">
        <f t="shared" si="16"/>
        <v>0</v>
      </c>
      <c r="I100" s="13">
        <f t="shared" si="16"/>
        <v>0</v>
      </c>
    </row>
    <row r="101" spans="1:9" ht="38.25" hidden="1">
      <c r="A101" s="11" t="s">
        <v>219</v>
      </c>
      <c r="B101" s="21" t="s">
        <v>62</v>
      </c>
      <c r="C101" s="19" t="s">
        <v>98</v>
      </c>
      <c r="D101" s="11" t="s">
        <v>11</v>
      </c>
      <c r="E101" s="19" t="s">
        <v>231</v>
      </c>
      <c r="F101" s="11" t="s">
        <v>63</v>
      </c>
      <c r="G101" s="13">
        <v>0</v>
      </c>
      <c r="H101" s="13">
        <v>0</v>
      </c>
      <c r="I101" s="13">
        <v>0</v>
      </c>
    </row>
    <row r="102" spans="1:9" ht="15.75" hidden="1">
      <c r="A102" s="11" t="s">
        <v>220</v>
      </c>
      <c r="B102" s="99" t="s">
        <v>235</v>
      </c>
      <c r="C102" s="19" t="s">
        <v>98</v>
      </c>
      <c r="D102" s="11" t="s">
        <v>11</v>
      </c>
      <c r="E102" s="19" t="s">
        <v>232</v>
      </c>
      <c r="F102" s="11"/>
      <c r="G102" s="13">
        <f t="shared" si="16"/>
        <v>0</v>
      </c>
      <c r="H102" s="13">
        <f t="shared" si="16"/>
        <v>0</v>
      </c>
      <c r="I102" s="13">
        <f t="shared" si="16"/>
        <v>0</v>
      </c>
    </row>
    <row r="103" spans="1:9" ht="25.5" hidden="1">
      <c r="A103" s="11" t="s">
        <v>222</v>
      </c>
      <c r="B103" s="21" t="s">
        <v>60</v>
      </c>
      <c r="C103" s="19" t="s">
        <v>98</v>
      </c>
      <c r="D103" s="11" t="s">
        <v>11</v>
      </c>
      <c r="E103" s="19" t="s">
        <v>232</v>
      </c>
      <c r="F103" s="11" t="s">
        <v>61</v>
      </c>
      <c r="G103" s="13">
        <f t="shared" si="16"/>
        <v>0</v>
      </c>
      <c r="H103" s="13">
        <f t="shared" si="16"/>
        <v>0</v>
      </c>
      <c r="I103" s="13">
        <f t="shared" si="16"/>
        <v>0</v>
      </c>
    </row>
    <row r="104" spans="1:9" ht="38.25" hidden="1">
      <c r="A104" s="11" t="s">
        <v>223</v>
      </c>
      <c r="B104" s="21" t="s">
        <v>62</v>
      </c>
      <c r="C104" s="19" t="s">
        <v>98</v>
      </c>
      <c r="D104" s="11" t="s">
        <v>11</v>
      </c>
      <c r="E104" s="19" t="s">
        <v>233</v>
      </c>
      <c r="F104" s="11" t="s">
        <v>63</v>
      </c>
      <c r="G104" s="13">
        <v>0</v>
      </c>
      <c r="H104" s="13">
        <v>0</v>
      </c>
      <c r="I104" s="13">
        <v>0</v>
      </c>
    </row>
    <row r="105" spans="1:9" ht="15.75">
      <c r="A105" s="24" t="s">
        <v>199</v>
      </c>
      <c r="B105" s="25" t="s">
        <v>66</v>
      </c>
      <c r="C105" s="26" t="s">
        <v>98</v>
      </c>
      <c r="D105" s="24" t="s">
        <v>31</v>
      </c>
      <c r="E105" s="24"/>
      <c r="F105" s="24"/>
      <c r="G105" s="27">
        <f>G106</f>
        <v>25000</v>
      </c>
      <c r="H105" s="27">
        <f>H106</f>
        <v>25000</v>
      </c>
      <c r="I105" s="27">
        <f>I106</f>
        <v>25000</v>
      </c>
    </row>
    <row r="106" spans="1:9" ht="15.75">
      <c r="A106" s="24" t="s">
        <v>200</v>
      </c>
      <c r="B106" s="28" t="s">
        <v>255</v>
      </c>
      <c r="C106" s="26" t="s">
        <v>98</v>
      </c>
      <c r="D106" s="24" t="s">
        <v>254</v>
      </c>
      <c r="E106" s="24"/>
      <c r="F106" s="24"/>
      <c r="G106" s="27">
        <f aca="true" t="shared" si="17" ref="G106:I110">G107</f>
        <v>25000</v>
      </c>
      <c r="H106" s="27">
        <f t="shared" si="17"/>
        <v>25000</v>
      </c>
      <c r="I106" s="27">
        <f t="shared" si="17"/>
        <v>25000</v>
      </c>
    </row>
    <row r="107" spans="1:9" ht="38.25">
      <c r="A107" s="11" t="s">
        <v>201</v>
      </c>
      <c r="B107" s="21" t="s">
        <v>164</v>
      </c>
      <c r="C107" s="19" t="s">
        <v>98</v>
      </c>
      <c r="D107" s="11" t="s">
        <v>254</v>
      </c>
      <c r="E107" s="11" t="s">
        <v>104</v>
      </c>
      <c r="F107" s="11"/>
      <c r="G107" s="13">
        <f t="shared" si="17"/>
        <v>25000</v>
      </c>
      <c r="H107" s="13">
        <f t="shared" si="17"/>
        <v>25000</v>
      </c>
      <c r="I107" s="13">
        <f t="shared" si="17"/>
        <v>25000</v>
      </c>
    </row>
    <row r="108" spans="1:9" ht="25.5">
      <c r="A108" s="11" t="s">
        <v>202</v>
      </c>
      <c r="B108" s="21" t="s">
        <v>166</v>
      </c>
      <c r="C108" s="19" t="s">
        <v>98</v>
      </c>
      <c r="D108" s="11" t="s">
        <v>254</v>
      </c>
      <c r="E108" s="11" t="s">
        <v>108</v>
      </c>
      <c r="F108" s="11"/>
      <c r="G108" s="13">
        <f t="shared" si="17"/>
        <v>25000</v>
      </c>
      <c r="H108" s="13">
        <f t="shared" si="17"/>
        <v>25000</v>
      </c>
      <c r="I108" s="13">
        <f t="shared" si="17"/>
        <v>25000</v>
      </c>
    </row>
    <row r="109" spans="1:9" ht="25.5">
      <c r="A109" s="11" t="s">
        <v>252</v>
      </c>
      <c r="B109" s="21" t="s">
        <v>2</v>
      </c>
      <c r="C109" s="19" t="s">
        <v>98</v>
      </c>
      <c r="D109" s="11" t="s">
        <v>254</v>
      </c>
      <c r="E109" s="11" t="s">
        <v>109</v>
      </c>
      <c r="F109" s="11"/>
      <c r="G109" s="13">
        <f t="shared" si="17"/>
        <v>25000</v>
      </c>
      <c r="H109" s="13">
        <f t="shared" si="17"/>
        <v>25000</v>
      </c>
      <c r="I109" s="13">
        <f t="shared" si="17"/>
        <v>25000</v>
      </c>
    </row>
    <row r="110" spans="1:9" ht="25.5">
      <c r="A110" s="11" t="s">
        <v>253</v>
      </c>
      <c r="B110" s="21" t="s">
        <v>60</v>
      </c>
      <c r="C110" s="19" t="s">
        <v>98</v>
      </c>
      <c r="D110" s="11" t="s">
        <v>254</v>
      </c>
      <c r="E110" s="11" t="s">
        <v>109</v>
      </c>
      <c r="F110" s="11" t="s">
        <v>61</v>
      </c>
      <c r="G110" s="13">
        <f t="shared" si="17"/>
        <v>25000</v>
      </c>
      <c r="H110" s="13">
        <f t="shared" si="17"/>
        <v>25000</v>
      </c>
      <c r="I110" s="13">
        <f t="shared" si="17"/>
        <v>25000</v>
      </c>
    </row>
    <row r="111" spans="1:9" ht="38.25">
      <c r="A111" s="11" t="s">
        <v>217</v>
      </c>
      <c r="B111" s="21" t="s">
        <v>62</v>
      </c>
      <c r="C111" s="19" t="s">
        <v>98</v>
      </c>
      <c r="D111" s="11" t="s">
        <v>254</v>
      </c>
      <c r="E111" s="11" t="s">
        <v>109</v>
      </c>
      <c r="F111" s="11" t="s">
        <v>63</v>
      </c>
      <c r="G111" s="13">
        <v>25000</v>
      </c>
      <c r="H111" s="13">
        <v>25000</v>
      </c>
      <c r="I111" s="13">
        <v>25000</v>
      </c>
    </row>
    <row r="112" spans="1:9" ht="15.75">
      <c r="A112" s="24" t="s">
        <v>218</v>
      </c>
      <c r="B112" s="18" t="s">
        <v>245</v>
      </c>
      <c r="C112" s="19"/>
      <c r="D112" s="19"/>
      <c r="E112" s="19"/>
      <c r="F112" s="19"/>
      <c r="G112" s="20">
        <v>0</v>
      </c>
      <c r="H112" s="20">
        <f>2295.65+135704.35</f>
        <v>138000</v>
      </c>
      <c r="I112" s="20">
        <v>268000</v>
      </c>
    </row>
    <row r="113" spans="1:9" ht="15.75">
      <c r="A113" s="24" t="s">
        <v>219</v>
      </c>
      <c r="B113" s="18" t="s">
        <v>19</v>
      </c>
      <c r="C113" s="19"/>
      <c r="D113" s="19"/>
      <c r="E113" s="19"/>
      <c r="F113" s="19"/>
      <c r="G113" s="20">
        <f>G18+G49+G63+G73+G86+G105+G57</f>
        <v>5783418.7700000005</v>
      </c>
      <c r="H113" s="20">
        <f>H18+H49+H63+H73+H86+H105+H112+H57</f>
        <v>5291670</v>
      </c>
      <c r="I113" s="20">
        <f>I18+I49+I63+I73+I86+I105+I112+I57</f>
        <v>5308194</v>
      </c>
    </row>
    <row r="115" ht="15.75">
      <c r="G115" s="5"/>
    </row>
  </sheetData>
  <sheetProtection/>
  <mergeCells count="7">
    <mergeCell ref="A11:I11"/>
    <mergeCell ref="A12:I12"/>
    <mergeCell ref="G1:H1"/>
    <mergeCell ref="G2:H2"/>
    <mergeCell ref="G3:H3"/>
    <mergeCell ref="G6:H6"/>
    <mergeCell ref="G8:H8"/>
  </mergeCells>
  <printOptions/>
  <pageMargins left="0.1968503937007874" right="0.1968503937007874" top="0" bottom="0.1968503937007874" header="0" footer="0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3"/>
  <sheetViews>
    <sheetView tabSelected="1" zoomScalePageLayoutView="0" workbookViewId="0" topLeftCell="A1">
      <selection activeCell="B5" sqref="B4:B5"/>
    </sheetView>
  </sheetViews>
  <sheetFormatPr defaultColWidth="9.00390625" defaultRowHeight="12.75"/>
  <cols>
    <col min="1" max="1" width="4.25390625" style="39" customWidth="1"/>
    <col min="2" max="2" width="60.625" style="40" customWidth="1"/>
    <col min="3" max="3" width="13.625" style="41" customWidth="1"/>
    <col min="4" max="4" width="7.875" style="41" customWidth="1"/>
    <col min="5" max="5" width="8.75390625" style="41" customWidth="1"/>
    <col min="6" max="6" width="13.875" style="31" customWidth="1"/>
    <col min="7" max="7" width="14.00390625" style="32" bestFit="1" customWidth="1"/>
    <col min="8" max="8" width="15.875" style="32" customWidth="1"/>
    <col min="9" max="9" width="10.00390625" style="32" bestFit="1" customWidth="1"/>
    <col min="10" max="10" width="13.25390625" style="32" customWidth="1"/>
    <col min="11" max="11" width="12.25390625" style="32" customWidth="1"/>
    <col min="12" max="16384" width="9.125" style="32" customWidth="1"/>
  </cols>
  <sheetData>
    <row r="1" spans="4:8" ht="15.75">
      <c r="D1" s="42"/>
      <c r="F1" s="193" t="s">
        <v>34</v>
      </c>
      <c r="G1" s="193"/>
      <c r="H1" s="193"/>
    </row>
    <row r="2" spans="4:8" ht="15.75">
      <c r="D2" s="42"/>
      <c r="F2" s="193" t="s">
        <v>192</v>
      </c>
      <c r="G2" s="193"/>
      <c r="H2" s="193"/>
    </row>
    <row r="3" spans="4:8" ht="15.75">
      <c r="D3" s="43"/>
      <c r="F3" s="193" t="s">
        <v>191</v>
      </c>
      <c r="G3" s="193"/>
      <c r="H3" s="193"/>
    </row>
    <row r="4" spans="4:7" ht="15.75">
      <c r="D4" s="44"/>
      <c r="F4" s="1" t="s">
        <v>247</v>
      </c>
      <c r="G4" s="1" t="s">
        <v>249</v>
      </c>
    </row>
    <row r="6" spans="6:8" ht="15.75">
      <c r="F6" s="193" t="s">
        <v>34</v>
      </c>
      <c r="G6" s="193"/>
      <c r="H6" s="193"/>
    </row>
    <row r="7" spans="6:8" ht="12.75" customHeight="1">
      <c r="F7" s="193" t="s">
        <v>251</v>
      </c>
      <c r="G7" s="193"/>
      <c r="H7" s="193"/>
    </row>
    <row r="8" spans="6:7" ht="12.75" customHeight="1">
      <c r="F8" s="194" t="s">
        <v>191</v>
      </c>
      <c r="G8" s="194"/>
    </row>
    <row r="9" spans="6:7" ht="15.75">
      <c r="F9" s="1" t="s">
        <v>259</v>
      </c>
      <c r="G9" s="1" t="s">
        <v>260</v>
      </c>
    </row>
    <row r="10" spans="4:8" ht="15.75">
      <c r="D10" s="44"/>
      <c r="F10" s="45"/>
      <c r="G10" s="1"/>
      <c r="H10" s="1"/>
    </row>
    <row r="11" spans="1:8" ht="51.75" customHeight="1">
      <c r="A11" s="192" t="s">
        <v>184</v>
      </c>
      <c r="B11" s="192"/>
      <c r="C11" s="192"/>
      <c r="D11" s="192"/>
      <c r="E11" s="192"/>
      <c r="F11" s="192"/>
      <c r="G11" s="192"/>
      <c r="H11" s="192"/>
    </row>
    <row r="12" spans="1:8" ht="14.25" customHeight="1">
      <c r="A12" s="189" t="s">
        <v>241</v>
      </c>
      <c r="B12" s="189"/>
      <c r="C12" s="189"/>
      <c r="D12" s="189"/>
      <c r="E12" s="189"/>
      <c r="F12" s="189"/>
      <c r="G12" s="189"/>
      <c r="H12" s="189"/>
    </row>
    <row r="13" spans="1:6" ht="12.75">
      <c r="A13" s="46"/>
      <c r="B13" s="47"/>
      <c r="C13" s="47"/>
      <c r="D13" s="47"/>
      <c r="E13" s="47"/>
      <c r="F13" s="48"/>
    </row>
    <row r="14" ht="13.5" thickBot="1">
      <c r="H14" s="49" t="s">
        <v>97</v>
      </c>
    </row>
    <row r="15" spans="1:8" ht="39" thickBot="1">
      <c r="A15" s="166" t="s">
        <v>71</v>
      </c>
      <c r="B15" s="59" t="s">
        <v>51</v>
      </c>
      <c r="C15" s="60" t="s">
        <v>27</v>
      </c>
      <c r="D15" s="60" t="s">
        <v>28</v>
      </c>
      <c r="E15" s="60" t="s">
        <v>53</v>
      </c>
      <c r="F15" s="61" t="s">
        <v>189</v>
      </c>
      <c r="G15" s="62" t="s">
        <v>207</v>
      </c>
      <c r="H15" s="63" t="s">
        <v>240</v>
      </c>
    </row>
    <row r="16" spans="1:8" ht="13.5" thickBot="1">
      <c r="A16" s="167" t="s">
        <v>74</v>
      </c>
      <c r="B16" s="100" t="s">
        <v>75</v>
      </c>
      <c r="C16" s="101" t="s">
        <v>76</v>
      </c>
      <c r="D16" s="102" t="s">
        <v>77</v>
      </c>
      <c r="E16" s="101" t="s">
        <v>78</v>
      </c>
      <c r="F16" s="102" t="s">
        <v>79</v>
      </c>
      <c r="G16" s="101" t="s">
        <v>80</v>
      </c>
      <c r="H16" s="103" t="s">
        <v>84</v>
      </c>
    </row>
    <row r="17" spans="1:8" ht="43.5" thickBot="1">
      <c r="A17" s="168" t="s">
        <v>74</v>
      </c>
      <c r="B17" s="151" t="s">
        <v>182</v>
      </c>
      <c r="C17" s="152" t="s">
        <v>104</v>
      </c>
      <c r="D17" s="152" t="s">
        <v>54</v>
      </c>
      <c r="E17" s="152" t="s">
        <v>54</v>
      </c>
      <c r="F17" s="153">
        <f>F18+F44+F60+F66</f>
        <v>1188375.32</v>
      </c>
      <c r="G17" s="153">
        <f>G18+G44+G60+G66</f>
        <v>887873</v>
      </c>
      <c r="H17" s="154">
        <f>H18+H44+H60+H66</f>
        <v>812873</v>
      </c>
    </row>
    <row r="18" spans="1:8" ht="30">
      <c r="A18" s="169" t="s">
        <v>75</v>
      </c>
      <c r="B18" s="107" t="s">
        <v>1</v>
      </c>
      <c r="C18" s="104" t="s">
        <v>107</v>
      </c>
      <c r="D18" s="104"/>
      <c r="E18" s="104"/>
      <c r="F18" s="108">
        <f>F19+F24+F29+F34+F39</f>
        <v>782600</v>
      </c>
      <c r="G18" s="108">
        <f>G19+G24+G29</f>
        <v>533100</v>
      </c>
      <c r="H18" s="109">
        <f>H19+H24+H29</f>
        <v>452800</v>
      </c>
    </row>
    <row r="19" spans="1:8" ht="15">
      <c r="A19" s="170" t="s">
        <v>76</v>
      </c>
      <c r="B19" s="56" t="s">
        <v>173</v>
      </c>
      <c r="C19" s="19" t="s">
        <v>110</v>
      </c>
      <c r="D19" s="19"/>
      <c r="E19" s="19"/>
      <c r="F19" s="29">
        <f>F20</f>
        <v>420000</v>
      </c>
      <c r="G19" s="29">
        <f aca="true" t="shared" si="0" ref="F19:H22">G20</f>
        <v>400000</v>
      </c>
      <c r="H19" s="30">
        <f t="shared" si="0"/>
        <v>350000</v>
      </c>
    </row>
    <row r="20" spans="1:8" ht="30">
      <c r="A20" s="170" t="s">
        <v>77</v>
      </c>
      <c r="B20" s="56" t="s">
        <v>60</v>
      </c>
      <c r="C20" s="19" t="s">
        <v>110</v>
      </c>
      <c r="D20" s="19" t="s">
        <v>61</v>
      </c>
      <c r="E20" s="19"/>
      <c r="F20" s="29">
        <f t="shared" si="0"/>
        <v>420000</v>
      </c>
      <c r="G20" s="29">
        <f t="shared" si="0"/>
        <v>400000</v>
      </c>
      <c r="H20" s="30">
        <f t="shared" si="0"/>
        <v>350000</v>
      </c>
    </row>
    <row r="21" spans="1:8" ht="30">
      <c r="A21" s="170" t="s">
        <v>78</v>
      </c>
      <c r="B21" s="56" t="s">
        <v>62</v>
      </c>
      <c r="C21" s="19" t="s">
        <v>110</v>
      </c>
      <c r="D21" s="19" t="s">
        <v>63</v>
      </c>
      <c r="E21" s="19"/>
      <c r="F21" s="29">
        <f>F22</f>
        <v>420000</v>
      </c>
      <c r="G21" s="29">
        <f t="shared" si="0"/>
        <v>400000</v>
      </c>
      <c r="H21" s="30">
        <f t="shared" si="0"/>
        <v>350000</v>
      </c>
    </row>
    <row r="22" spans="1:8" ht="15">
      <c r="A22" s="170" t="s">
        <v>79</v>
      </c>
      <c r="B22" s="56" t="s">
        <v>90</v>
      </c>
      <c r="C22" s="19" t="s">
        <v>110</v>
      </c>
      <c r="D22" s="19" t="s">
        <v>63</v>
      </c>
      <c r="E22" s="19" t="s">
        <v>91</v>
      </c>
      <c r="F22" s="29">
        <f>F23</f>
        <v>420000</v>
      </c>
      <c r="G22" s="29">
        <f t="shared" si="0"/>
        <v>400000</v>
      </c>
      <c r="H22" s="30">
        <f t="shared" si="0"/>
        <v>350000</v>
      </c>
    </row>
    <row r="23" spans="1:8" ht="15.75" thickBot="1">
      <c r="A23" s="171" t="s">
        <v>80</v>
      </c>
      <c r="B23" s="146" t="s">
        <v>12</v>
      </c>
      <c r="C23" s="120" t="s">
        <v>110</v>
      </c>
      <c r="D23" s="120" t="s">
        <v>63</v>
      </c>
      <c r="E23" s="120" t="s">
        <v>11</v>
      </c>
      <c r="F23" s="144">
        <v>420000</v>
      </c>
      <c r="G23" s="144">
        <v>400000</v>
      </c>
      <c r="H23" s="145">
        <v>350000</v>
      </c>
    </row>
    <row r="24" spans="1:8" ht="15">
      <c r="A24" s="172" t="s">
        <v>84</v>
      </c>
      <c r="B24" s="58" t="s">
        <v>172</v>
      </c>
      <c r="C24" s="36" t="s">
        <v>111</v>
      </c>
      <c r="D24" s="36"/>
      <c r="E24" s="36"/>
      <c r="F24" s="37">
        <f aca="true" t="shared" si="1" ref="F24:H27">F25</f>
        <v>75000</v>
      </c>
      <c r="G24" s="37">
        <f t="shared" si="1"/>
        <v>55000</v>
      </c>
      <c r="H24" s="38">
        <f t="shared" si="1"/>
        <v>40000</v>
      </c>
    </row>
    <row r="25" spans="1:8" ht="30">
      <c r="A25" s="170" t="s">
        <v>85</v>
      </c>
      <c r="B25" s="56" t="s">
        <v>60</v>
      </c>
      <c r="C25" s="19" t="s">
        <v>111</v>
      </c>
      <c r="D25" s="19" t="s">
        <v>61</v>
      </c>
      <c r="E25" s="19"/>
      <c r="F25" s="29">
        <f t="shared" si="1"/>
        <v>75000</v>
      </c>
      <c r="G25" s="29">
        <f t="shared" si="1"/>
        <v>55000</v>
      </c>
      <c r="H25" s="30">
        <f t="shared" si="1"/>
        <v>40000</v>
      </c>
    </row>
    <row r="26" spans="1:8" ht="30">
      <c r="A26" s="170" t="s">
        <v>86</v>
      </c>
      <c r="B26" s="56" t="s">
        <v>62</v>
      </c>
      <c r="C26" s="19" t="s">
        <v>111</v>
      </c>
      <c r="D26" s="19" t="s">
        <v>63</v>
      </c>
      <c r="E26" s="19"/>
      <c r="F26" s="29">
        <f t="shared" si="1"/>
        <v>75000</v>
      </c>
      <c r="G26" s="29">
        <f t="shared" si="1"/>
        <v>55000</v>
      </c>
      <c r="H26" s="30">
        <f t="shared" si="1"/>
        <v>40000</v>
      </c>
    </row>
    <row r="27" spans="1:8" ht="15">
      <c r="A27" s="170" t="s">
        <v>87</v>
      </c>
      <c r="B27" s="56" t="s">
        <v>90</v>
      </c>
      <c r="C27" s="19" t="s">
        <v>111</v>
      </c>
      <c r="D27" s="19" t="s">
        <v>63</v>
      </c>
      <c r="E27" s="19" t="s">
        <v>91</v>
      </c>
      <c r="F27" s="29">
        <f t="shared" si="1"/>
        <v>75000</v>
      </c>
      <c r="G27" s="29">
        <f t="shared" si="1"/>
        <v>55000</v>
      </c>
      <c r="H27" s="30">
        <f t="shared" si="1"/>
        <v>40000</v>
      </c>
    </row>
    <row r="28" spans="1:8" ht="15.75" thickBot="1">
      <c r="A28" s="173" t="s">
        <v>88</v>
      </c>
      <c r="B28" s="57" t="s">
        <v>12</v>
      </c>
      <c r="C28" s="33" t="s">
        <v>111</v>
      </c>
      <c r="D28" s="33" t="s">
        <v>63</v>
      </c>
      <c r="E28" s="33" t="s">
        <v>11</v>
      </c>
      <c r="F28" s="34">
        <v>75000</v>
      </c>
      <c r="G28" s="34">
        <v>55000</v>
      </c>
      <c r="H28" s="35">
        <v>40000</v>
      </c>
    </row>
    <row r="29" spans="1:8" ht="15">
      <c r="A29" s="172" t="s">
        <v>41</v>
      </c>
      <c r="B29" s="58" t="s">
        <v>174</v>
      </c>
      <c r="C29" s="36" t="s">
        <v>112</v>
      </c>
      <c r="D29" s="36"/>
      <c r="E29" s="36"/>
      <c r="F29" s="37">
        <f>F30</f>
        <v>287600</v>
      </c>
      <c r="G29" s="37">
        <f>G30</f>
        <v>78100</v>
      </c>
      <c r="H29" s="38">
        <f>H30</f>
        <v>62800</v>
      </c>
    </row>
    <row r="30" spans="1:8" ht="30">
      <c r="A30" s="170" t="s">
        <v>122</v>
      </c>
      <c r="B30" s="56" t="s">
        <v>60</v>
      </c>
      <c r="C30" s="19" t="s">
        <v>112</v>
      </c>
      <c r="D30" s="19" t="s">
        <v>61</v>
      </c>
      <c r="E30" s="19"/>
      <c r="F30" s="29">
        <f>F33</f>
        <v>287600</v>
      </c>
      <c r="G30" s="29">
        <f>G33</f>
        <v>78100</v>
      </c>
      <c r="H30" s="30">
        <f>H33</f>
        <v>62800</v>
      </c>
    </row>
    <row r="31" spans="1:8" ht="30">
      <c r="A31" s="170" t="s">
        <v>123</v>
      </c>
      <c r="B31" s="56" t="s">
        <v>62</v>
      </c>
      <c r="C31" s="19" t="s">
        <v>112</v>
      </c>
      <c r="D31" s="19" t="s">
        <v>63</v>
      </c>
      <c r="E31" s="19"/>
      <c r="F31" s="29">
        <f>F33</f>
        <v>287600</v>
      </c>
      <c r="G31" s="29">
        <f>G33</f>
        <v>78100</v>
      </c>
      <c r="H31" s="30">
        <f>H33</f>
        <v>62800</v>
      </c>
    </row>
    <row r="32" spans="1:8" ht="15">
      <c r="A32" s="170" t="s">
        <v>124</v>
      </c>
      <c r="B32" s="56" t="s">
        <v>90</v>
      </c>
      <c r="C32" s="19" t="s">
        <v>112</v>
      </c>
      <c r="D32" s="19" t="s">
        <v>63</v>
      </c>
      <c r="E32" s="19" t="s">
        <v>91</v>
      </c>
      <c r="F32" s="29">
        <f>F33</f>
        <v>287600</v>
      </c>
      <c r="G32" s="29">
        <f>G33</f>
        <v>78100</v>
      </c>
      <c r="H32" s="30">
        <f>H33</f>
        <v>62800</v>
      </c>
    </row>
    <row r="33" spans="1:8" ht="15.75" thickBot="1">
      <c r="A33" s="173" t="s">
        <v>22</v>
      </c>
      <c r="B33" s="57" t="s">
        <v>12</v>
      </c>
      <c r="C33" s="33" t="s">
        <v>112</v>
      </c>
      <c r="D33" s="33" t="s">
        <v>63</v>
      </c>
      <c r="E33" s="33" t="s">
        <v>11</v>
      </c>
      <c r="F33" s="34">
        <v>287600</v>
      </c>
      <c r="G33" s="34">
        <v>78100</v>
      </c>
      <c r="H33" s="35">
        <v>62800</v>
      </c>
    </row>
    <row r="34" spans="1:8" ht="30" hidden="1">
      <c r="A34" s="172" t="s">
        <v>125</v>
      </c>
      <c r="B34" s="58" t="s">
        <v>234</v>
      </c>
      <c r="C34" s="36" t="s">
        <v>231</v>
      </c>
      <c r="D34" s="36"/>
      <c r="E34" s="36"/>
      <c r="F34" s="37">
        <f>F35</f>
        <v>0</v>
      </c>
      <c r="G34" s="37">
        <f>G35</f>
        <v>0</v>
      </c>
      <c r="H34" s="38">
        <f>H35</f>
        <v>0</v>
      </c>
    </row>
    <row r="35" spans="1:8" ht="30" hidden="1">
      <c r="A35" s="170" t="s">
        <v>23</v>
      </c>
      <c r="B35" s="56" t="s">
        <v>60</v>
      </c>
      <c r="C35" s="19" t="s">
        <v>231</v>
      </c>
      <c r="D35" s="19" t="s">
        <v>61</v>
      </c>
      <c r="E35" s="19"/>
      <c r="F35" s="29">
        <f>F38</f>
        <v>0</v>
      </c>
      <c r="G35" s="29">
        <f>G38</f>
        <v>0</v>
      </c>
      <c r="H35" s="30">
        <f>H38</f>
        <v>0</v>
      </c>
    </row>
    <row r="36" spans="1:8" ht="30" hidden="1">
      <c r="A36" s="170" t="s">
        <v>115</v>
      </c>
      <c r="B36" s="56" t="s">
        <v>62</v>
      </c>
      <c r="C36" s="19" t="s">
        <v>231</v>
      </c>
      <c r="D36" s="19" t="s">
        <v>63</v>
      </c>
      <c r="E36" s="19"/>
      <c r="F36" s="29">
        <f>F38</f>
        <v>0</v>
      </c>
      <c r="G36" s="29">
        <f>G38</f>
        <v>0</v>
      </c>
      <c r="H36" s="30">
        <f>H38</f>
        <v>0</v>
      </c>
    </row>
    <row r="37" spans="1:8" ht="15" hidden="1">
      <c r="A37" s="170" t="s">
        <v>116</v>
      </c>
      <c r="B37" s="56" t="s">
        <v>90</v>
      </c>
      <c r="C37" s="19" t="s">
        <v>231</v>
      </c>
      <c r="D37" s="19" t="s">
        <v>63</v>
      </c>
      <c r="E37" s="19" t="s">
        <v>91</v>
      </c>
      <c r="F37" s="29">
        <f>F38</f>
        <v>0</v>
      </c>
      <c r="G37" s="29">
        <f>G38</f>
        <v>0</v>
      </c>
      <c r="H37" s="30">
        <f>H38</f>
        <v>0</v>
      </c>
    </row>
    <row r="38" spans="1:8" ht="15.75" hidden="1" thickBot="1">
      <c r="A38" s="173" t="s">
        <v>117</v>
      </c>
      <c r="B38" s="57" t="s">
        <v>12</v>
      </c>
      <c r="C38" s="33" t="s">
        <v>231</v>
      </c>
      <c r="D38" s="33" t="s">
        <v>63</v>
      </c>
      <c r="E38" s="33" t="s">
        <v>11</v>
      </c>
      <c r="F38" s="34">
        <v>0</v>
      </c>
      <c r="G38" s="34">
        <v>0</v>
      </c>
      <c r="H38" s="35">
        <v>0</v>
      </c>
    </row>
    <row r="39" spans="1:8" ht="15" hidden="1">
      <c r="A39" s="172" t="s">
        <v>118</v>
      </c>
      <c r="B39" s="58" t="s">
        <v>235</v>
      </c>
      <c r="C39" s="36" t="s">
        <v>232</v>
      </c>
      <c r="D39" s="36"/>
      <c r="E39" s="36"/>
      <c r="F39" s="37">
        <f>F40</f>
        <v>0</v>
      </c>
      <c r="G39" s="37">
        <f>G40</f>
        <v>0</v>
      </c>
      <c r="H39" s="38">
        <f>H40</f>
        <v>0</v>
      </c>
    </row>
    <row r="40" spans="1:8" ht="30" hidden="1">
      <c r="A40" s="170" t="s">
        <v>119</v>
      </c>
      <c r="B40" s="56" t="s">
        <v>60</v>
      </c>
      <c r="C40" s="19" t="s">
        <v>232</v>
      </c>
      <c r="D40" s="19" t="s">
        <v>61</v>
      </c>
      <c r="E40" s="19"/>
      <c r="F40" s="29">
        <f>F43</f>
        <v>0</v>
      </c>
      <c r="G40" s="29">
        <f>G43</f>
        <v>0</v>
      </c>
      <c r="H40" s="30">
        <f>H43</f>
        <v>0</v>
      </c>
    </row>
    <row r="41" spans="1:8" ht="30" hidden="1">
      <c r="A41" s="170" t="s">
        <v>120</v>
      </c>
      <c r="B41" s="56" t="s">
        <v>62</v>
      </c>
      <c r="C41" s="19" t="s">
        <v>232</v>
      </c>
      <c r="D41" s="19" t="s">
        <v>63</v>
      </c>
      <c r="E41" s="19"/>
      <c r="F41" s="29">
        <f>F43</f>
        <v>0</v>
      </c>
      <c r="G41" s="29">
        <f>G43</f>
        <v>0</v>
      </c>
      <c r="H41" s="30">
        <f>H43</f>
        <v>0</v>
      </c>
    </row>
    <row r="42" spans="1:8" ht="15" hidden="1">
      <c r="A42" s="170" t="s">
        <v>121</v>
      </c>
      <c r="B42" s="56" t="s">
        <v>90</v>
      </c>
      <c r="C42" s="19" t="s">
        <v>232</v>
      </c>
      <c r="D42" s="19" t="s">
        <v>63</v>
      </c>
      <c r="E42" s="19" t="s">
        <v>91</v>
      </c>
      <c r="F42" s="29">
        <f>F43</f>
        <v>0</v>
      </c>
      <c r="G42" s="29">
        <f>G43</f>
        <v>0</v>
      </c>
      <c r="H42" s="30">
        <f>H43</f>
        <v>0</v>
      </c>
    </row>
    <row r="43" spans="1:8" ht="15.75" hidden="1" thickBot="1">
      <c r="A43" s="173" t="s">
        <v>24</v>
      </c>
      <c r="B43" s="57" t="s">
        <v>12</v>
      </c>
      <c r="C43" s="33" t="s">
        <v>232</v>
      </c>
      <c r="D43" s="33" t="s">
        <v>63</v>
      </c>
      <c r="E43" s="33" t="s">
        <v>11</v>
      </c>
      <c r="F43" s="34">
        <v>0</v>
      </c>
      <c r="G43" s="34">
        <v>0</v>
      </c>
      <c r="H43" s="35">
        <v>0</v>
      </c>
    </row>
    <row r="44" spans="1:8" ht="47.25" customHeight="1">
      <c r="A44" s="169" t="s">
        <v>125</v>
      </c>
      <c r="B44" s="107" t="s">
        <v>3</v>
      </c>
      <c r="C44" s="104" t="s">
        <v>105</v>
      </c>
      <c r="D44" s="104"/>
      <c r="E44" s="104"/>
      <c r="F44" s="108">
        <f>F45+F50+F55</f>
        <v>323375.32</v>
      </c>
      <c r="G44" s="108">
        <f>G45+G50+G55</f>
        <v>272373</v>
      </c>
      <c r="H44" s="109">
        <f>H45+H50+H55</f>
        <v>277673</v>
      </c>
    </row>
    <row r="45" spans="1:8" ht="15">
      <c r="A45" s="170" t="s">
        <v>23</v>
      </c>
      <c r="B45" s="56" t="s">
        <v>167</v>
      </c>
      <c r="C45" s="19" t="s">
        <v>106</v>
      </c>
      <c r="D45" s="19"/>
      <c r="E45" s="105"/>
      <c r="F45" s="29">
        <f aca="true" t="shared" si="2" ref="F45:H58">F46</f>
        <v>248402.32</v>
      </c>
      <c r="G45" s="29">
        <f t="shared" si="2"/>
        <v>197400</v>
      </c>
      <c r="H45" s="30">
        <f t="shared" si="2"/>
        <v>202700</v>
      </c>
    </row>
    <row r="46" spans="1:8" ht="30">
      <c r="A46" s="170" t="s">
        <v>115</v>
      </c>
      <c r="B46" s="56" t="s">
        <v>60</v>
      </c>
      <c r="C46" s="19" t="s">
        <v>106</v>
      </c>
      <c r="D46" s="19" t="s">
        <v>61</v>
      </c>
      <c r="E46" s="105"/>
      <c r="F46" s="29">
        <f t="shared" si="2"/>
        <v>248402.32</v>
      </c>
      <c r="G46" s="29">
        <f t="shared" si="2"/>
        <v>197400</v>
      </c>
      <c r="H46" s="30">
        <f t="shared" si="2"/>
        <v>202700</v>
      </c>
    </row>
    <row r="47" spans="1:8" ht="30">
      <c r="A47" s="170" t="s">
        <v>116</v>
      </c>
      <c r="B47" s="56" t="s">
        <v>62</v>
      </c>
      <c r="C47" s="19" t="s">
        <v>106</v>
      </c>
      <c r="D47" s="19" t="s">
        <v>63</v>
      </c>
      <c r="E47" s="105"/>
      <c r="F47" s="29">
        <f t="shared" si="2"/>
        <v>248402.32</v>
      </c>
      <c r="G47" s="29">
        <f t="shared" si="2"/>
        <v>197400</v>
      </c>
      <c r="H47" s="30">
        <f t="shared" si="2"/>
        <v>202700</v>
      </c>
    </row>
    <row r="48" spans="1:8" ht="15">
      <c r="A48" s="170" t="s">
        <v>117</v>
      </c>
      <c r="B48" s="106" t="s">
        <v>69</v>
      </c>
      <c r="C48" s="19" t="s">
        <v>106</v>
      </c>
      <c r="D48" s="19" t="s">
        <v>63</v>
      </c>
      <c r="E48" s="19" t="s">
        <v>70</v>
      </c>
      <c r="F48" s="29">
        <f t="shared" si="2"/>
        <v>248402.32</v>
      </c>
      <c r="G48" s="29">
        <f t="shared" si="2"/>
        <v>197400</v>
      </c>
      <c r="H48" s="30">
        <f>H49</f>
        <v>202700</v>
      </c>
    </row>
    <row r="49" spans="1:8" ht="15.75" thickBot="1">
      <c r="A49" s="173" t="s">
        <v>118</v>
      </c>
      <c r="B49" s="164" t="s">
        <v>14</v>
      </c>
      <c r="C49" s="33" t="s">
        <v>106</v>
      </c>
      <c r="D49" s="33" t="s">
        <v>63</v>
      </c>
      <c r="E49" s="33" t="s">
        <v>9</v>
      </c>
      <c r="F49" s="34">
        <v>248402.32</v>
      </c>
      <c r="G49" s="34">
        <v>197400</v>
      </c>
      <c r="H49" s="35">
        <v>202700</v>
      </c>
    </row>
    <row r="50" spans="1:8" ht="15">
      <c r="A50" s="172" t="s">
        <v>119</v>
      </c>
      <c r="B50" s="58" t="s">
        <v>257</v>
      </c>
      <c r="C50" s="36" t="s">
        <v>256</v>
      </c>
      <c r="D50" s="36"/>
      <c r="E50" s="36"/>
      <c r="F50" s="37">
        <f t="shared" si="2"/>
        <v>74973</v>
      </c>
      <c r="G50" s="37">
        <f t="shared" si="2"/>
        <v>74973</v>
      </c>
      <c r="H50" s="38">
        <f t="shared" si="2"/>
        <v>74973</v>
      </c>
    </row>
    <row r="51" spans="1:8" ht="30">
      <c r="A51" s="170" t="s">
        <v>120</v>
      </c>
      <c r="B51" s="56" t="s">
        <v>60</v>
      </c>
      <c r="C51" s="19" t="s">
        <v>256</v>
      </c>
      <c r="D51" s="19" t="s">
        <v>61</v>
      </c>
      <c r="E51" s="105"/>
      <c r="F51" s="29">
        <f t="shared" si="2"/>
        <v>74973</v>
      </c>
      <c r="G51" s="29">
        <f t="shared" si="2"/>
        <v>74973</v>
      </c>
      <c r="H51" s="30">
        <f t="shared" si="2"/>
        <v>74973</v>
      </c>
    </row>
    <row r="52" spans="1:8" ht="30">
      <c r="A52" s="170" t="s">
        <v>121</v>
      </c>
      <c r="B52" s="56" t="s">
        <v>62</v>
      </c>
      <c r="C52" s="19" t="s">
        <v>256</v>
      </c>
      <c r="D52" s="19" t="s">
        <v>63</v>
      </c>
      <c r="E52" s="105"/>
      <c r="F52" s="29">
        <f t="shared" si="2"/>
        <v>74973</v>
      </c>
      <c r="G52" s="29">
        <f t="shared" si="2"/>
        <v>74973</v>
      </c>
      <c r="H52" s="30">
        <f t="shared" si="2"/>
        <v>74973</v>
      </c>
    </row>
    <row r="53" spans="1:8" ht="15">
      <c r="A53" s="170" t="s">
        <v>24</v>
      </c>
      <c r="B53" s="106" t="s">
        <v>69</v>
      </c>
      <c r="C53" s="19" t="s">
        <v>256</v>
      </c>
      <c r="D53" s="19" t="s">
        <v>63</v>
      </c>
      <c r="E53" s="19" t="s">
        <v>70</v>
      </c>
      <c r="F53" s="29">
        <f t="shared" si="2"/>
        <v>74973</v>
      </c>
      <c r="G53" s="29">
        <f t="shared" si="2"/>
        <v>74973</v>
      </c>
      <c r="H53" s="30">
        <f t="shared" si="2"/>
        <v>74973</v>
      </c>
    </row>
    <row r="54" spans="1:8" ht="15.75" thickBot="1">
      <c r="A54" s="173" t="s">
        <v>25</v>
      </c>
      <c r="B54" s="164" t="s">
        <v>14</v>
      </c>
      <c r="C54" s="33" t="s">
        <v>256</v>
      </c>
      <c r="D54" s="33" t="s">
        <v>63</v>
      </c>
      <c r="E54" s="33" t="s">
        <v>9</v>
      </c>
      <c r="F54" s="34">
        <v>74973</v>
      </c>
      <c r="G54" s="34">
        <v>74973</v>
      </c>
      <c r="H54" s="35">
        <v>74973</v>
      </c>
    </row>
    <row r="55" spans="1:8" ht="30" hidden="1">
      <c r="A55" s="172" t="s">
        <v>134</v>
      </c>
      <c r="B55" s="58" t="s">
        <v>221</v>
      </c>
      <c r="C55" s="36" t="s">
        <v>209</v>
      </c>
      <c r="D55" s="36"/>
      <c r="E55" s="36"/>
      <c r="F55" s="37">
        <f t="shared" si="2"/>
        <v>0</v>
      </c>
      <c r="G55" s="37">
        <f t="shared" si="2"/>
        <v>0</v>
      </c>
      <c r="H55" s="38">
        <f t="shared" si="2"/>
        <v>0</v>
      </c>
    </row>
    <row r="56" spans="1:8" ht="30" hidden="1">
      <c r="A56" s="170" t="s">
        <v>37</v>
      </c>
      <c r="B56" s="56" t="s">
        <v>60</v>
      </c>
      <c r="C56" s="19" t="s">
        <v>209</v>
      </c>
      <c r="D56" s="19" t="s">
        <v>61</v>
      </c>
      <c r="E56" s="105"/>
      <c r="F56" s="29">
        <f t="shared" si="2"/>
        <v>0</v>
      </c>
      <c r="G56" s="29">
        <f t="shared" si="2"/>
        <v>0</v>
      </c>
      <c r="H56" s="30">
        <f t="shared" si="2"/>
        <v>0</v>
      </c>
    </row>
    <row r="57" spans="1:8" ht="30" hidden="1">
      <c r="A57" s="170" t="s">
        <v>135</v>
      </c>
      <c r="B57" s="56" t="s">
        <v>62</v>
      </c>
      <c r="C57" s="19" t="s">
        <v>209</v>
      </c>
      <c r="D57" s="19" t="s">
        <v>63</v>
      </c>
      <c r="E57" s="105"/>
      <c r="F57" s="29">
        <v>0</v>
      </c>
      <c r="G57" s="29">
        <v>0</v>
      </c>
      <c r="H57" s="30">
        <v>0</v>
      </c>
    </row>
    <row r="58" spans="1:8" ht="15" hidden="1">
      <c r="A58" s="170" t="s">
        <v>43</v>
      </c>
      <c r="B58" s="106" t="s">
        <v>69</v>
      </c>
      <c r="C58" s="19" t="s">
        <v>209</v>
      </c>
      <c r="D58" s="19" t="s">
        <v>63</v>
      </c>
      <c r="E58" s="19" t="s">
        <v>70</v>
      </c>
      <c r="F58" s="29">
        <f t="shared" si="2"/>
        <v>0</v>
      </c>
      <c r="G58" s="29">
        <f t="shared" si="2"/>
        <v>0</v>
      </c>
      <c r="H58" s="30">
        <f t="shared" si="2"/>
        <v>0</v>
      </c>
    </row>
    <row r="59" spans="1:8" ht="15.75" hidden="1" thickBot="1">
      <c r="A59" s="173" t="s">
        <v>44</v>
      </c>
      <c r="B59" s="164" t="s">
        <v>14</v>
      </c>
      <c r="C59" s="33" t="s">
        <v>209</v>
      </c>
      <c r="D59" s="33" t="s">
        <v>63</v>
      </c>
      <c r="E59" s="33" t="s">
        <v>9</v>
      </c>
      <c r="F59" s="34">
        <v>0</v>
      </c>
      <c r="G59" s="34">
        <v>0</v>
      </c>
      <c r="H59" s="35">
        <v>0</v>
      </c>
    </row>
    <row r="60" spans="1:8" ht="30">
      <c r="A60" s="174" t="s">
        <v>126</v>
      </c>
      <c r="B60" s="147" t="s">
        <v>183</v>
      </c>
      <c r="C60" s="148" t="s">
        <v>108</v>
      </c>
      <c r="D60" s="148"/>
      <c r="E60" s="148"/>
      <c r="F60" s="149">
        <f>F61</f>
        <v>25000</v>
      </c>
      <c r="G60" s="149">
        <f>G61</f>
        <v>25000</v>
      </c>
      <c r="H60" s="150">
        <f>H61</f>
        <v>25000</v>
      </c>
    </row>
    <row r="61" spans="1:8" ht="15">
      <c r="A61" s="170" t="s">
        <v>127</v>
      </c>
      <c r="B61" s="56" t="s">
        <v>2</v>
      </c>
      <c r="C61" s="19" t="s">
        <v>109</v>
      </c>
      <c r="D61" s="19"/>
      <c r="E61" s="105"/>
      <c r="F61" s="29">
        <f>F62</f>
        <v>25000</v>
      </c>
      <c r="G61" s="29">
        <f aca="true" t="shared" si="3" ref="G61:H64">G62</f>
        <v>25000</v>
      </c>
      <c r="H61" s="30">
        <f t="shared" si="3"/>
        <v>25000</v>
      </c>
    </row>
    <row r="62" spans="1:8" ht="30.75" thickBot="1">
      <c r="A62" s="173" t="s">
        <v>128</v>
      </c>
      <c r="B62" s="56" t="s">
        <v>60</v>
      </c>
      <c r="C62" s="19" t="s">
        <v>109</v>
      </c>
      <c r="D62" s="19" t="s">
        <v>61</v>
      </c>
      <c r="E62" s="19"/>
      <c r="F62" s="29">
        <f>F63</f>
        <v>25000</v>
      </c>
      <c r="G62" s="29">
        <f t="shared" si="3"/>
        <v>25000</v>
      </c>
      <c r="H62" s="30">
        <f t="shared" si="3"/>
        <v>25000</v>
      </c>
    </row>
    <row r="63" spans="1:8" ht="30">
      <c r="A63" s="172" t="s">
        <v>129</v>
      </c>
      <c r="B63" s="56" t="s">
        <v>62</v>
      </c>
      <c r="C63" s="19" t="s">
        <v>109</v>
      </c>
      <c r="D63" s="19" t="s">
        <v>63</v>
      </c>
      <c r="E63" s="19"/>
      <c r="F63" s="29">
        <f>F64</f>
        <v>25000</v>
      </c>
      <c r="G63" s="29">
        <f t="shared" si="3"/>
        <v>25000</v>
      </c>
      <c r="H63" s="30">
        <f t="shared" si="3"/>
        <v>25000</v>
      </c>
    </row>
    <row r="64" spans="1:8" ht="15">
      <c r="A64" s="170" t="s">
        <v>130</v>
      </c>
      <c r="B64" s="106" t="s">
        <v>30</v>
      </c>
      <c r="C64" s="19" t="s">
        <v>109</v>
      </c>
      <c r="D64" s="19" t="s">
        <v>63</v>
      </c>
      <c r="E64" s="19" t="s">
        <v>31</v>
      </c>
      <c r="F64" s="29">
        <f>F65</f>
        <v>25000</v>
      </c>
      <c r="G64" s="29">
        <f t="shared" si="3"/>
        <v>25000</v>
      </c>
      <c r="H64" s="30">
        <f t="shared" si="3"/>
        <v>25000</v>
      </c>
    </row>
    <row r="65" spans="1:8" ht="15.75" thickBot="1">
      <c r="A65" s="173" t="s">
        <v>26</v>
      </c>
      <c r="B65" s="110" t="s">
        <v>255</v>
      </c>
      <c r="C65" s="33" t="s">
        <v>109</v>
      </c>
      <c r="D65" s="33" t="s">
        <v>63</v>
      </c>
      <c r="E65" s="33" t="s">
        <v>254</v>
      </c>
      <c r="F65" s="34">
        <v>25000</v>
      </c>
      <c r="G65" s="34">
        <v>25000</v>
      </c>
      <c r="H65" s="35">
        <v>25000</v>
      </c>
    </row>
    <row r="66" spans="1:8" ht="45">
      <c r="A66" s="169" t="s">
        <v>131</v>
      </c>
      <c r="B66" s="111" t="s">
        <v>187</v>
      </c>
      <c r="C66" s="104" t="s">
        <v>194</v>
      </c>
      <c r="D66" s="104"/>
      <c r="E66" s="104"/>
      <c r="F66" s="108">
        <f>F67+F72</f>
        <v>57400</v>
      </c>
      <c r="G66" s="108">
        <f>G67+G72</f>
        <v>57400</v>
      </c>
      <c r="H66" s="109">
        <f>H67+H72</f>
        <v>57400</v>
      </c>
    </row>
    <row r="67" spans="1:8" ht="30">
      <c r="A67" s="170" t="s">
        <v>132</v>
      </c>
      <c r="B67" s="56" t="s">
        <v>20</v>
      </c>
      <c r="C67" s="19" t="s">
        <v>193</v>
      </c>
      <c r="D67" s="19"/>
      <c r="E67" s="19"/>
      <c r="F67" s="29">
        <f>F68</f>
        <v>57400</v>
      </c>
      <c r="G67" s="29">
        <f aca="true" t="shared" si="4" ref="G67:H69">G68</f>
        <v>57400</v>
      </c>
      <c r="H67" s="30">
        <f t="shared" si="4"/>
        <v>57400</v>
      </c>
    </row>
    <row r="68" spans="1:8" ht="30">
      <c r="A68" s="170" t="s">
        <v>42</v>
      </c>
      <c r="B68" s="56" t="s">
        <v>60</v>
      </c>
      <c r="C68" s="19" t="s">
        <v>193</v>
      </c>
      <c r="D68" s="19" t="s">
        <v>61</v>
      </c>
      <c r="E68" s="19"/>
      <c r="F68" s="29">
        <f>F69</f>
        <v>57400</v>
      </c>
      <c r="G68" s="29">
        <f t="shared" si="4"/>
        <v>57400</v>
      </c>
      <c r="H68" s="30">
        <f t="shared" si="4"/>
        <v>57400</v>
      </c>
    </row>
    <row r="69" spans="1:8" ht="30">
      <c r="A69" s="170" t="s">
        <v>133</v>
      </c>
      <c r="B69" s="56" t="s">
        <v>62</v>
      </c>
      <c r="C69" s="19" t="s">
        <v>193</v>
      </c>
      <c r="D69" s="19" t="s">
        <v>63</v>
      </c>
      <c r="E69" s="19"/>
      <c r="F69" s="29">
        <f>F70</f>
        <v>57400</v>
      </c>
      <c r="G69" s="29">
        <f t="shared" si="4"/>
        <v>57400</v>
      </c>
      <c r="H69" s="30">
        <f t="shared" si="4"/>
        <v>57400</v>
      </c>
    </row>
    <row r="70" spans="1:8" ht="24" customHeight="1">
      <c r="A70" s="170" t="s">
        <v>134</v>
      </c>
      <c r="B70" s="106" t="s">
        <v>39</v>
      </c>
      <c r="C70" s="19" t="s">
        <v>193</v>
      </c>
      <c r="D70" s="19" t="s">
        <v>63</v>
      </c>
      <c r="E70" s="19" t="s">
        <v>38</v>
      </c>
      <c r="F70" s="29">
        <f>F71</f>
        <v>57400</v>
      </c>
      <c r="G70" s="29">
        <f>G71</f>
        <v>57400</v>
      </c>
      <c r="H70" s="30">
        <f>H71</f>
        <v>57400</v>
      </c>
    </row>
    <row r="71" spans="1:8" ht="15">
      <c r="A71" s="171" t="s">
        <v>37</v>
      </c>
      <c r="B71" s="165" t="s">
        <v>185</v>
      </c>
      <c r="C71" s="120" t="s">
        <v>193</v>
      </c>
      <c r="D71" s="120" t="s">
        <v>63</v>
      </c>
      <c r="E71" s="120" t="s">
        <v>186</v>
      </c>
      <c r="F71" s="144">
        <v>57400</v>
      </c>
      <c r="G71" s="144">
        <v>57400</v>
      </c>
      <c r="H71" s="145">
        <v>57400</v>
      </c>
    </row>
    <row r="72" spans="1:8" ht="30" hidden="1">
      <c r="A72" s="172" t="s">
        <v>128</v>
      </c>
      <c r="B72" s="58" t="s">
        <v>20</v>
      </c>
      <c r="C72" s="36" t="s">
        <v>229</v>
      </c>
      <c r="D72" s="36"/>
      <c r="E72" s="36"/>
      <c r="F72" s="37">
        <f>F73</f>
        <v>0</v>
      </c>
      <c r="G72" s="37">
        <f aca="true" t="shared" si="5" ref="G72:H74">G73</f>
        <v>0</v>
      </c>
      <c r="H72" s="38">
        <f t="shared" si="5"/>
        <v>0</v>
      </c>
    </row>
    <row r="73" spans="1:8" ht="30" hidden="1">
      <c r="A73" s="170" t="s">
        <v>129</v>
      </c>
      <c r="B73" s="56" t="s">
        <v>60</v>
      </c>
      <c r="C73" s="19" t="s">
        <v>229</v>
      </c>
      <c r="D73" s="19" t="s">
        <v>61</v>
      </c>
      <c r="E73" s="19"/>
      <c r="F73" s="29">
        <f>F74</f>
        <v>0</v>
      </c>
      <c r="G73" s="29">
        <f t="shared" si="5"/>
        <v>0</v>
      </c>
      <c r="H73" s="30">
        <f t="shared" si="5"/>
        <v>0</v>
      </c>
    </row>
    <row r="74" spans="1:8" ht="30" hidden="1">
      <c r="A74" s="170" t="s">
        <v>130</v>
      </c>
      <c r="B74" s="56" t="s">
        <v>62</v>
      </c>
      <c r="C74" s="19" t="s">
        <v>229</v>
      </c>
      <c r="D74" s="19" t="s">
        <v>63</v>
      </c>
      <c r="E74" s="19"/>
      <c r="F74" s="29">
        <f>F75</f>
        <v>0</v>
      </c>
      <c r="G74" s="29">
        <f t="shared" si="5"/>
        <v>0</v>
      </c>
      <c r="H74" s="30">
        <f t="shared" si="5"/>
        <v>0</v>
      </c>
    </row>
    <row r="75" spans="1:8" ht="24" customHeight="1" hidden="1">
      <c r="A75" s="170" t="s">
        <v>26</v>
      </c>
      <c r="B75" s="106" t="s">
        <v>39</v>
      </c>
      <c r="C75" s="19" t="s">
        <v>229</v>
      </c>
      <c r="D75" s="19" t="s">
        <v>63</v>
      </c>
      <c r="E75" s="19" t="s">
        <v>38</v>
      </c>
      <c r="F75" s="29">
        <f>F76</f>
        <v>0</v>
      </c>
      <c r="G75" s="29">
        <f>G76</f>
        <v>0</v>
      </c>
      <c r="H75" s="30">
        <f>H76</f>
        <v>0</v>
      </c>
    </row>
    <row r="76" spans="1:8" ht="15.75" hidden="1" thickBot="1">
      <c r="A76" s="173" t="s">
        <v>131</v>
      </c>
      <c r="B76" s="112" t="s">
        <v>185</v>
      </c>
      <c r="C76" s="33" t="s">
        <v>229</v>
      </c>
      <c r="D76" s="33" t="s">
        <v>63</v>
      </c>
      <c r="E76" s="33" t="s">
        <v>186</v>
      </c>
      <c r="F76" s="34">
        <v>0</v>
      </c>
      <c r="G76" s="34">
        <v>0</v>
      </c>
      <c r="H76" s="35">
        <v>0</v>
      </c>
    </row>
    <row r="77" spans="1:8" ht="30.75" thickBot="1">
      <c r="A77" s="175" t="s">
        <v>135</v>
      </c>
      <c r="B77" s="155" t="s">
        <v>94</v>
      </c>
      <c r="C77" s="156" t="s">
        <v>101</v>
      </c>
      <c r="D77" s="156"/>
      <c r="E77" s="156"/>
      <c r="F77" s="157">
        <f>F78+F96+F101+F110+F115+F120</f>
        <v>4595043.45</v>
      </c>
      <c r="G77" s="157">
        <f>G78+G96+G101+G110+G115+G120</f>
        <v>4265797</v>
      </c>
      <c r="H77" s="158">
        <f>H78+H96+H101+H110+H115+H120</f>
        <v>4227321</v>
      </c>
    </row>
    <row r="78" spans="1:8" ht="30">
      <c r="A78" s="172" t="s">
        <v>43</v>
      </c>
      <c r="B78" s="58" t="s">
        <v>92</v>
      </c>
      <c r="C78" s="36" t="s">
        <v>102</v>
      </c>
      <c r="D78" s="36" t="s">
        <v>54</v>
      </c>
      <c r="E78" s="113"/>
      <c r="F78" s="114">
        <f>F79+F84+F92+F88</f>
        <v>4138506.45</v>
      </c>
      <c r="G78" s="114">
        <f>G79+G84+G92+G88</f>
        <v>4103859</v>
      </c>
      <c r="H78" s="115">
        <f>H79+H84+H92+H88</f>
        <v>4061159</v>
      </c>
    </row>
    <row r="79" spans="1:10" ht="60">
      <c r="A79" s="170" t="s">
        <v>44</v>
      </c>
      <c r="B79" s="56" t="s">
        <v>56</v>
      </c>
      <c r="C79" s="19" t="s">
        <v>102</v>
      </c>
      <c r="D79" s="19" t="s">
        <v>57</v>
      </c>
      <c r="E79" s="116"/>
      <c r="F79" s="117">
        <f aca="true" t="shared" si="6" ref="F79:H80">F80</f>
        <v>2609921.47</v>
      </c>
      <c r="G79" s="117">
        <f t="shared" si="6"/>
        <v>2579055.47</v>
      </c>
      <c r="H79" s="118">
        <f t="shared" si="6"/>
        <v>2579055.47</v>
      </c>
      <c r="J79" s="31"/>
    </row>
    <row r="80" spans="1:8" ht="30">
      <c r="A80" s="170" t="s">
        <v>136</v>
      </c>
      <c r="B80" s="56" t="s">
        <v>58</v>
      </c>
      <c r="C80" s="19" t="s">
        <v>102</v>
      </c>
      <c r="D80" s="19" t="s">
        <v>59</v>
      </c>
      <c r="E80" s="116"/>
      <c r="F80" s="117">
        <f>F81</f>
        <v>2609921.47</v>
      </c>
      <c r="G80" s="117">
        <f t="shared" si="6"/>
        <v>2579055.47</v>
      </c>
      <c r="H80" s="118">
        <f t="shared" si="6"/>
        <v>2579055.47</v>
      </c>
    </row>
    <row r="81" spans="1:8" ht="15">
      <c r="A81" s="170" t="s">
        <v>137</v>
      </c>
      <c r="B81" s="119" t="s">
        <v>55</v>
      </c>
      <c r="C81" s="19" t="s">
        <v>102</v>
      </c>
      <c r="D81" s="19" t="s">
        <v>59</v>
      </c>
      <c r="E81" s="116" t="s">
        <v>82</v>
      </c>
      <c r="F81" s="117">
        <f>F82+F83</f>
        <v>2609921.47</v>
      </c>
      <c r="G81" s="117">
        <f>G82+G83</f>
        <v>2579055.47</v>
      </c>
      <c r="H81" s="118">
        <f>H82+H83</f>
        <v>2579055.47</v>
      </c>
    </row>
    <row r="82" spans="1:8" ht="30">
      <c r="A82" s="170" t="s">
        <v>138</v>
      </c>
      <c r="B82" s="138" t="s">
        <v>47</v>
      </c>
      <c r="C82" s="19" t="s">
        <v>102</v>
      </c>
      <c r="D82" s="19" t="s">
        <v>59</v>
      </c>
      <c r="E82" s="116" t="s">
        <v>83</v>
      </c>
      <c r="F82" s="117">
        <v>940039.85</v>
      </c>
      <c r="G82" s="117">
        <v>940039.85</v>
      </c>
      <c r="H82" s="118">
        <v>940039.85</v>
      </c>
    </row>
    <row r="83" spans="1:8" ht="45.75" thickBot="1">
      <c r="A83" s="173" t="s">
        <v>45</v>
      </c>
      <c r="B83" s="124" t="s">
        <v>48</v>
      </c>
      <c r="C83" s="33" t="s">
        <v>102</v>
      </c>
      <c r="D83" s="33" t="s">
        <v>59</v>
      </c>
      <c r="E83" s="125" t="s">
        <v>68</v>
      </c>
      <c r="F83" s="126">
        <v>1669881.62</v>
      </c>
      <c r="G83" s="126">
        <v>1639015.62</v>
      </c>
      <c r="H83" s="127">
        <v>1639015.62</v>
      </c>
    </row>
    <row r="84" spans="1:8" ht="25.5">
      <c r="A84" s="176" t="s">
        <v>139</v>
      </c>
      <c r="B84" s="159" t="s">
        <v>60</v>
      </c>
      <c r="C84" s="160" t="s">
        <v>102</v>
      </c>
      <c r="D84" s="160" t="s">
        <v>61</v>
      </c>
      <c r="E84" s="161"/>
      <c r="F84" s="162">
        <f>F85</f>
        <v>847025.98</v>
      </c>
      <c r="G84" s="162">
        <f aca="true" t="shared" si="7" ref="G84:H90">G85</f>
        <v>843244.53</v>
      </c>
      <c r="H84" s="163">
        <f t="shared" si="7"/>
        <v>800544.53</v>
      </c>
    </row>
    <row r="85" spans="1:9" ht="25.5">
      <c r="A85" s="170" t="s">
        <v>140</v>
      </c>
      <c r="B85" s="129" t="s">
        <v>62</v>
      </c>
      <c r="C85" s="19" t="s">
        <v>102</v>
      </c>
      <c r="D85" s="19" t="s">
        <v>63</v>
      </c>
      <c r="E85" s="116"/>
      <c r="F85" s="117">
        <f>F86</f>
        <v>847025.98</v>
      </c>
      <c r="G85" s="117">
        <f t="shared" si="7"/>
        <v>843244.53</v>
      </c>
      <c r="H85" s="118">
        <f t="shared" si="7"/>
        <v>800544.53</v>
      </c>
      <c r="I85" s="50"/>
    </row>
    <row r="86" spans="1:8" ht="15">
      <c r="A86" s="170" t="s">
        <v>141</v>
      </c>
      <c r="B86" s="119" t="s">
        <v>55</v>
      </c>
      <c r="C86" s="19" t="s">
        <v>102</v>
      </c>
      <c r="D86" s="19" t="s">
        <v>63</v>
      </c>
      <c r="E86" s="116" t="s">
        <v>82</v>
      </c>
      <c r="F86" s="117">
        <f>F87</f>
        <v>847025.98</v>
      </c>
      <c r="G86" s="117">
        <f t="shared" si="7"/>
        <v>843244.53</v>
      </c>
      <c r="H86" s="118">
        <f t="shared" si="7"/>
        <v>800544.53</v>
      </c>
    </row>
    <row r="87" spans="1:8" ht="45.75" thickBot="1">
      <c r="A87" s="170" t="s">
        <v>142</v>
      </c>
      <c r="B87" s="110" t="s">
        <v>48</v>
      </c>
      <c r="C87" s="33" t="s">
        <v>102</v>
      </c>
      <c r="D87" s="33" t="s">
        <v>63</v>
      </c>
      <c r="E87" s="125" t="s">
        <v>68</v>
      </c>
      <c r="F87" s="126">
        <v>847025.98</v>
      </c>
      <c r="G87" s="126">
        <v>843244.53</v>
      </c>
      <c r="H87" s="127">
        <v>800544.53</v>
      </c>
    </row>
    <row r="88" spans="1:8" ht="15.75" thickBot="1">
      <c r="A88" s="173" t="s">
        <v>143</v>
      </c>
      <c r="B88" s="128" t="s">
        <v>64</v>
      </c>
      <c r="C88" s="36" t="s">
        <v>102</v>
      </c>
      <c r="D88" s="36" t="s">
        <v>65</v>
      </c>
      <c r="E88" s="113"/>
      <c r="F88" s="114">
        <f>F89</f>
        <v>1000</v>
      </c>
      <c r="G88" s="114">
        <f t="shared" si="7"/>
        <v>1000</v>
      </c>
      <c r="H88" s="115">
        <f t="shared" si="7"/>
        <v>1000</v>
      </c>
    </row>
    <row r="89" spans="1:9" ht="15">
      <c r="A89" s="172" t="s">
        <v>144</v>
      </c>
      <c r="B89" s="129" t="s">
        <v>227</v>
      </c>
      <c r="C89" s="19" t="s">
        <v>102</v>
      </c>
      <c r="D89" s="19" t="s">
        <v>225</v>
      </c>
      <c r="E89" s="116"/>
      <c r="F89" s="117">
        <f>F90</f>
        <v>1000</v>
      </c>
      <c r="G89" s="117">
        <f t="shared" si="7"/>
        <v>1000</v>
      </c>
      <c r="H89" s="118">
        <f t="shared" si="7"/>
        <v>1000</v>
      </c>
      <c r="I89" s="50"/>
    </row>
    <row r="90" spans="1:8" ht="15">
      <c r="A90" s="170" t="s">
        <v>145</v>
      </c>
      <c r="B90" s="119" t="s">
        <v>55</v>
      </c>
      <c r="C90" s="19" t="s">
        <v>102</v>
      </c>
      <c r="D90" s="19" t="s">
        <v>225</v>
      </c>
      <c r="E90" s="116" t="s">
        <v>82</v>
      </c>
      <c r="F90" s="117">
        <f>F91</f>
        <v>1000</v>
      </c>
      <c r="G90" s="117">
        <f t="shared" si="7"/>
        <v>1000</v>
      </c>
      <c r="H90" s="118">
        <f t="shared" si="7"/>
        <v>1000</v>
      </c>
    </row>
    <row r="91" spans="1:8" ht="45.75" thickBot="1">
      <c r="A91" s="170" t="s">
        <v>146</v>
      </c>
      <c r="B91" s="110" t="s">
        <v>48</v>
      </c>
      <c r="C91" s="33" t="s">
        <v>102</v>
      </c>
      <c r="D91" s="33" t="s">
        <v>225</v>
      </c>
      <c r="E91" s="125" t="s">
        <v>68</v>
      </c>
      <c r="F91" s="126">
        <v>1000</v>
      </c>
      <c r="G91" s="126">
        <v>1000</v>
      </c>
      <c r="H91" s="127">
        <v>1000</v>
      </c>
    </row>
    <row r="92" spans="1:8" ht="15">
      <c r="A92" s="170" t="s">
        <v>147</v>
      </c>
      <c r="B92" s="128" t="s">
        <v>5</v>
      </c>
      <c r="C92" s="36" t="s">
        <v>102</v>
      </c>
      <c r="D92" s="36" t="s">
        <v>6</v>
      </c>
      <c r="E92" s="113"/>
      <c r="F92" s="114">
        <f aca="true" t="shared" si="8" ref="F92:H94">F93</f>
        <v>680559</v>
      </c>
      <c r="G92" s="114">
        <f t="shared" si="8"/>
        <v>680559</v>
      </c>
      <c r="H92" s="115">
        <f t="shared" si="8"/>
        <v>680559</v>
      </c>
    </row>
    <row r="93" spans="1:8" ht="15.75" thickBot="1">
      <c r="A93" s="173" t="s">
        <v>148</v>
      </c>
      <c r="B93" s="129" t="s">
        <v>18</v>
      </c>
      <c r="C93" s="19" t="s">
        <v>102</v>
      </c>
      <c r="D93" s="19" t="s">
        <v>17</v>
      </c>
      <c r="E93" s="116"/>
      <c r="F93" s="117">
        <f t="shared" si="8"/>
        <v>680559</v>
      </c>
      <c r="G93" s="117">
        <f t="shared" si="8"/>
        <v>680559</v>
      </c>
      <c r="H93" s="118">
        <f t="shared" si="8"/>
        <v>680559</v>
      </c>
    </row>
    <row r="94" spans="1:8" ht="15.75" thickBot="1">
      <c r="A94" s="172" t="s">
        <v>149</v>
      </c>
      <c r="B94" s="119" t="s">
        <v>55</v>
      </c>
      <c r="C94" s="19" t="s">
        <v>102</v>
      </c>
      <c r="D94" s="19" t="s">
        <v>17</v>
      </c>
      <c r="E94" s="116" t="s">
        <v>82</v>
      </c>
      <c r="F94" s="117">
        <f>F95</f>
        <v>680559</v>
      </c>
      <c r="G94" s="117">
        <f t="shared" si="8"/>
        <v>680559</v>
      </c>
      <c r="H94" s="118">
        <f t="shared" si="8"/>
        <v>680559</v>
      </c>
    </row>
    <row r="95" spans="1:8" ht="15.75" thickBot="1">
      <c r="A95" s="141" t="s">
        <v>150</v>
      </c>
      <c r="B95" s="110" t="s">
        <v>99</v>
      </c>
      <c r="C95" s="33" t="s">
        <v>102</v>
      </c>
      <c r="D95" s="33" t="s">
        <v>17</v>
      </c>
      <c r="E95" s="125" t="s">
        <v>89</v>
      </c>
      <c r="F95" s="126">
        <v>680559</v>
      </c>
      <c r="G95" s="126">
        <v>680559</v>
      </c>
      <c r="H95" s="127">
        <v>680559</v>
      </c>
    </row>
    <row r="96" spans="1:8" ht="15.75" thickBot="1">
      <c r="A96" s="141" t="s">
        <v>151</v>
      </c>
      <c r="B96" s="58" t="s">
        <v>95</v>
      </c>
      <c r="C96" s="36" t="s">
        <v>103</v>
      </c>
      <c r="D96" s="36"/>
      <c r="E96" s="113"/>
      <c r="F96" s="114">
        <f>F97</f>
        <v>1000</v>
      </c>
      <c r="G96" s="114">
        <f>G97</f>
        <v>1000</v>
      </c>
      <c r="H96" s="115">
        <f>H97</f>
        <v>1000</v>
      </c>
    </row>
    <row r="97" spans="1:8" ht="15">
      <c r="A97" s="172" t="s">
        <v>152</v>
      </c>
      <c r="B97" s="130" t="s">
        <v>64</v>
      </c>
      <c r="C97" s="19" t="s">
        <v>103</v>
      </c>
      <c r="D97" s="19" t="s">
        <v>65</v>
      </c>
      <c r="E97" s="116"/>
      <c r="F97" s="117">
        <f>F98</f>
        <v>1000</v>
      </c>
      <c r="G97" s="117">
        <f aca="true" t="shared" si="9" ref="G97:H99">G98</f>
        <v>1000</v>
      </c>
      <c r="H97" s="118">
        <f t="shared" si="9"/>
        <v>1000</v>
      </c>
    </row>
    <row r="98" spans="1:8" ht="15">
      <c r="A98" s="170" t="s">
        <v>153</v>
      </c>
      <c r="B98" s="131" t="s">
        <v>0</v>
      </c>
      <c r="C98" s="19" t="s">
        <v>103</v>
      </c>
      <c r="D98" s="19" t="s">
        <v>16</v>
      </c>
      <c r="E98" s="116"/>
      <c r="F98" s="117">
        <f>F99</f>
        <v>1000</v>
      </c>
      <c r="G98" s="117">
        <f t="shared" si="9"/>
        <v>1000</v>
      </c>
      <c r="H98" s="118">
        <f t="shared" si="9"/>
        <v>1000</v>
      </c>
    </row>
    <row r="99" spans="1:8" ht="15">
      <c r="A99" s="170" t="s">
        <v>154</v>
      </c>
      <c r="B99" s="119" t="s">
        <v>55</v>
      </c>
      <c r="C99" s="19" t="s">
        <v>103</v>
      </c>
      <c r="D99" s="19" t="s">
        <v>16</v>
      </c>
      <c r="E99" s="116" t="s">
        <v>82</v>
      </c>
      <c r="F99" s="117">
        <f>F100</f>
        <v>1000</v>
      </c>
      <c r="G99" s="117">
        <f t="shared" si="9"/>
        <v>1000</v>
      </c>
      <c r="H99" s="118">
        <f t="shared" si="9"/>
        <v>1000</v>
      </c>
    </row>
    <row r="100" spans="1:8" ht="15.75" thickBot="1">
      <c r="A100" s="171" t="s">
        <v>155</v>
      </c>
      <c r="B100" s="183" t="s">
        <v>96</v>
      </c>
      <c r="C100" s="120" t="s">
        <v>103</v>
      </c>
      <c r="D100" s="120" t="s">
        <v>16</v>
      </c>
      <c r="E100" s="121" t="s">
        <v>32</v>
      </c>
      <c r="F100" s="122">
        <f>'прил 4 '!G41</f>
        <v>1000</v>
      </c>
      <c r="G100" s="122">
        <f>'прил 4 '!H41</f>
        <v>1000</v>
      </c>
      <c r="H100" s="123">
        <f>'прил 4 '!I41</f>
        <v>1000</v>
      </c>
    </row>
    <row r="101" spans="1:8" ht="30.75" thickBot="1">
      <c r="A101" s="141" t="s">
        <v>156</v>
      </c>
      <c r="B101" s="58" t="s">
        <v>175</v>
      </c>
      <c r="C101" s="36" t="s">
        <v>114</v>
      </c>
      <c r="D101" s="36"/>
      <c r="E101" s="113"/>
      <c r="F101" s="114">
        <f>F102+F106</f>
        <v>86237</v>
      </c>
      <c r="G101" s="114">
        <f>G102+G106</f>
        <v>90138</v>
      </c>
      <c r="H101" s="115">
        <f>H102+H106</f>
        <v>94362</v>
      </c>
    </row>
    <row r="102" spans="1:8" ht="60">
      <c r="A102" s="172" t="s">
        <v>157</v>
      </c>
      <c r="B102" s="56" t="s">
        <v>56</v>
      </c>
      <c r="C102" s="19" t="s">
        <v>114</v>
      </c>
      <c r="D102" s="19" t="s">
        <v>57</v>
      </c>
      <c r="E102" s="133"/>
      <c r="F102" s="178">
        <f>F103</f>
        <v>73600</v>
      </c>
      <c r="G102" s="178">
        <f aca="true" t="shared" si="10" ref="G102:H104">G103</f>
        <v>73600</v>
      </c>
      <c r="H102" s="179">
        <f t="shared" si="10"/>
        <v>73650</v>
      </c>
    </row>
    <row r="103" spans="1:8" ht="30">
      <c r="A103" s="170" t="s">
        <v>158</v>
      </c>
      <c r="B103" s="56" t="s">
        <v>58</v>
      </c>
      <c r="C103" s="19" t="s">
        <v>114</v>
      </c>
      <c r="D103" s="19" t="s">
        <v>59</v>
      </c>
      <c r="E103" s="133"/>
      <c r="F103" s="178">
        <f>F104</f>
        <v>73600</v>
      </c>
      <c r="G103" s="178">
        <f t="shared" si="10"/>
        <v>73600</v>
      </c>
      <c r="H103" s="179">
        <f t="shared" si="10"/>
        <v>73650</v>
      </c>
    </row>
    <row r="104" spans="1:8" ht="15">
      <c r="A104" s="170" t="s">
        <v>159</v>
      </c>
      <c r="B104" s="129" t="s">
        <v>169</v>
      </c>
      <c r="C104" s="19" t="s">
        <v>114</v>
      </c>
      <c r="D104" s="19" t="s">
        <v>59</v>
      </c>
      <c r="E104" s="116" t="s">
        <v>35</v>
      </c>
      <c r="F104" s="178">
        <f>F105</f>
        <v>73600</v>
      </c>
      <c r="G104" s="178">
        <f t="shared" si="10"/>
        <v>73600</v>
      </c>
      <c r="H104" s="179">
        <f t="shared" si="10"/>
        <v>73650</v>
      </c>
    </row>
    <row r="105" spans="1:8" ht="15">
      <c r="A105" s="170" t="s">
        <v>160</v>
      </c>
      <c r="B105" s="129" t="s">
        <v>7</v>
      </c>
      <c r="C105" s="19" t="s">
        <v>114</v>
      </c>
      <c r="D105" s="19" t="s">
        <v>59</v>
      </c>
      <c r="E105" s="116" t="s">
        <v>36</v>
      </c>
      <c r="F105" s="178">
        <v>73600</v>
      </c>
      <c r="G105" s="178">
        <v>73600</v>
      </c>
      <c r="H105" s="179">
        <v>73650</v>
      </c>
    </row>
    <row r="106" spans="1:8" ht="30.75" thickBot="1">
      <c r="A106" s="173" t="s">
        <v>161</v>
      </c>
      <c r="B106" s="56" t="s">
        <v>60</v>
      </c>
      <c r="C106" s="19" t="s">
        <v>114</v>
      </c>
      <c r="D106" s="19" t="s">
        <v>61</v>
      </c>
      <c r="E106" s="116"/>
      <c r="F106" s="178">
        <f aca="true" t="shared" si="11" ref="F106:H108">F107</f>
        <v>12637</v>
      </c>
      <c r="G106" s="178">
        <f t="shared" si="11"/>
        <v>16538</v>
      </c>
      <c r="H106" s="179">
        <f t="shared" si="11"/>
        <v>20712</v>
      </c>
    </row>
    <row r="107" spans="1:8" ht="30.75" thickBot="1">
      <c r="A107" s="172" t="s">
        <v>162</v>
      </c>
      <c r="B107" s="56" t="s">
        <v>62</v>
      </c>
      <c r="C107" s="19" t="s">
        <v>114</v>
      </c>
      <c r="D107" s="19" t="s">
        <v>63</v>
      </c>
      <c r="E107" s="116"/>
      <c r="F107" s="178">
        <f t="shared" si="11"/>
        <v>12637</v>
      </c>
      <c r="G107" s="178">
        <f t="shared" si="11"/>
        <v>16538</v>
      </c>
      <c r="H107" s="179">
        <f t="shared" si="11"/>
        <v>20712</v>
      </c>
    </row>
    <row r="108" spans="1:8" ht="15.75" thickBot="1">
      <c r="A108" s="141" t="s">
        <v>176</v>
      </c>
      <c r="B108" s="129" t="s">
        <v>169</v>
      </c>
      <c r="C108" s="19" t="s">
        <v>114</v>
      </c>
      <c r="D108" s="19" t="s">
        <v>63</v>
      </c>
      <c r="E108" s="116" t="s">
        <v>35</v>
      </c>
      <c r="F108" s="178">
        <f>F109</f>
        <v>12637</v>
      </c>
      <c r="G108" s="178">
        <f>G109</f>
        <v>16538</v>
      </c>
      <c r="H108" s="179">
        <f t="shared" si="11"/>
        <v>20712</v>
      </c>
    </row>
    <row r="109" spans="1:8" ht="15.75" thickBot="1">
      <c r="A109" s="141" t="s">
        <v>177</v>
      </c>
      <c r="B109" s="134" t="s">
        <v>7</v>
      </c>
      <c r="C109" s="33" t="s">
        <v>114</v>
      </c>
      <c r="D109" s="33" t="s">
        <v>63</v>
      </c>
      <c r="E109" s="125" t="s">
        <v>36</v>
      </c>
      <c r="F109" s="180">
        <v>12637</v>
      </c>
      <c r="G109" s="180">
        <v>16538</v>
      </c>
      <c r="H109" s="181">
        <v>20712</v>
      </c>
    </row>
    <row r="110" spans="1:8" ht="60">
      <c r="A110" s="172" t="s">
        <v>178</v>
      </c>
      <c r="B110" s="135" t="s">
        <v>8</v>
      </c>
      <c r="C110" s="36" t="s">
        <v>113</v>
      </c>
      <c r="D110" s="36"/>
      <c r="E110" s="113"/>
      <c r="F110" s="114">
        <f>F111</f>
        <v>3200</v>
      </c>
      <c r="G110" s="114">
        <f aca="true" t="shared" si="12" ref="G110:H113">G111</f>
        <v>3200</v>
      </c>
      <c r="H110" s="115">
        <f t="shared" si="12"/>
        <v>3200</v>
      </c>
    </row>
    <row r="111" spans="1:8" ht="25.5">
      <c r="A111" s="170" t="s">
        <v>197</v>
      </c>
      <c r="B111" s="129" t="s">
        <v>60</v>
      </c>
      <c r="C111" s="19" t="s">
        <v>113</v>
      </c>
      <c r="D111" s="19" t="s">
        <v>61</v>
      </c>
      <c r="E111" s="116"/>
      <c r="F111" s="117">
        <f>F112</f>
        <v>3200</v>
      </c>
      <c r="G111" s="117">
        <f t="shared" si="12"/>
        <v>3200</v>
      </c>
      <c r="H111" s="118">
        <f t="shared" si="12"/>
        <v>3200</v>
      </c>
    </row>
    <row r="112" spans="1:8" ht="25.5">
      <c r="A112" s="170" t="s">
        <v>198</v>
      </c>
      <c r="B112" s="129" t="s">
        <v>62</v>
      </c>
      <c r="C112" s="19" t="s">
        <v>113</v>
      </c>
      <c r="D112" s="19" t="s">
        <v>63</v>
      </c>
      <c r="E112" s="116"/>
      <c r="F112" s="117">
        <f>F113</f>
        <v>3200</v>
      </c>
      <c r="G112" s="117">
        <f t="shared" si="12"/>
        <v>3200</v>
      </c>
      <c r="H112" s="118">
        <f t="shared" si="12"/>
        <v>3200</v>
      </c>
    </row>
    <row r="113" spans="1:8" ht="15">
      <c r="A113" s="170" t="s">
        <v>199</v>
      </c>
      <c r="B113" s="136" t="s">
        <v>55</v>
      </c>
      <c r="C113" s="19" t="s">
        <v>113</v>
      </c>
      <c r="D113" s="19" t="s">
        <v>63</v>
      </c>
      <c r="E113" s="116" t="s">
        <v>82</v>
      </c>
      <c r="F113" s="117">
        <f>F114</f>
        <v>3200</v>
      </c>
      <c r="G113" s="117">
        <f t="shared" si="12"/>
        <v>3200</v>
      </c>
      <c r="H113" s="118">
        <f t="shared" si="12"/>
        <v>3200</v>
      </c>
    </row>
    <row r="114" spans="1:8" ht="15.75" thickBot="1">
      <c r="A114" s="173" t="s">
        <v>200</v>
      </c>
      <c r="B114" s="132" t="s">
        <v>29</v>
      </c>
      <c r="C114" s="33" t="s">
        <v>113</v>
      </c>
      <c r="D114" s="33" t="s">
        <v>63</v>
      </c>
      <c r="E114" s="125" t="s">
        <v>33</v>
      </c>
      <c r="F114" s="126">
        <v>3200</v>
      </c>
      <c r="G114" s="126">
        <v>3200</v>
      </c>
      <c r="H114" s="127">
        <v>3200</v>
      </c>
    </row>
    <row r="115" spans="1:8" ht="30">
      <c r="A115" s="172" t="s">
        <v>201</v>
      </c>
      <c r="B115" s="137" t="s">
        <v>203</v>
      </c>
      <c r="C115" s="36" t="s">
        <v>179</v>
      </c>
      <c r="D115" s="36"/>
      <c r="E115" s="113"/>
      <c r="F115" s="114">
        <f>F116</f>
        <v>298500</v>
      </c>
      <c r="G115" s="114">
        <f aca="true" t="shared" si="13" ref="G115:H118">G116</f>
        <v>0</v>
      </c>
      <c r="H115" s="115">
        <f t="shared" si="13"/>
        <v>0</v>
      </c>
    </row>
    <row r="116" spans="1:8" ht="30">
      <c r="A116" s="170" t="s">
        <v>202</v>
      </c>
      <c r="B116" s="138" t="s">
        <v>60</v>
      </c>
      <c r="C116" s="120" t="s">
        <v>179</v>
      </c>
      <c r="D116" s="120" t="s">
        <v>61</v>
      </c>
      <c r="E116" s="121"/>
      <c r="F116" s="122">
        <f>F117</f>
        <v>298500</v>
      </c>
      <c r="G116" s="122">
        <f t="shared" si="13"/>
        <v>0</v>
      </c>
      <c r="H116" s="123">
        <f t="shared" si="13"/>
        <v>0</v>
      </c>
    </row>
    <row r="117" spans="1:8" ht="30">
      <c r="A117" s="170" t="s">
        <v>252</v>
      </c>
      <c r="B117" s="56" t="s">
        <v>62</v>
      </c>
      <c r="C117" s="120" t="s">
        <v>179</v>
      </c>
      <c r="D117" s="120" t="s">
        <v>63</v>
      </c>
      <c r="E117" s="121"/>
      <c r="F117" s="122">
        <f>F118</f>
        <v>298500</v>
      </c>
      <c r="G117" s="122">
        <f t="shared" si="13"/>
        <v>0</v>
      </c>
      <c r="H117" s="123">
        <f t="shared" si="13"/>
        <v>0</v>
      </c>
    </row>
    <row r="118" spans="1:8" ht="15">
      <c r="A118" s="170" t="s">
        <v>253</v>
      </c>
      <c r="B118" s="56" t="s">
        <v>205</v>
      </c>
      <c r="C118" s="120" t="s">
        <v>179</v>
      </c>
      <c r="D118" s="120" t="s">
        <v>63</v>
      </c>
      <c r="E118" s="121" t="s">
        <v>82</v>
      </c>
      <c r="F118" s="122">
        <f>F119</f>
        <v>298500</v>
      </c>
      <c r="G118" s="122">
        <f t="shared" si="13"/>
        <v>0</v>
      </c>
      <c r="H118" s="123">
        <f t="shared" si="13"/>
        <v>0</v>
      </c>
    </row>
    <row r="119" spans="1:8" ht="15.75" thickBot="1">
      <c r="A119" s="173" t="s">
        <v>217</v>
      </c>
      <c r="B119" s="57" t="s">
        <v>204</v>
      </c>
      <c r="C119" s="33" t="s">
        <v>179</v>
      </c>
      <c r="D119" s="33" t="s">
        <v>63</v>
      </c>
      <c r="E119" s="125" t="s">
        <v>33</v>
      </c>
      <c r="F119" s="126">
        <v>298500</v>
      </c>
      <c r="G119" s="126">
        <v>0</v>
      </c>
      <c r="H119" s="127">
        <v>0</v>
      </c>
    </row>
    <row r="120" spans="1:8" ht="15.75" thickBot="1">
      <c r="A120" s="172" t="s">
        <v>218</v>
      </c>
      <c r="B120" s="128" t="s">
        <v>5</v>
      </c>
      <c r="C120" s="36" t="s">
        <v>215</v>
      </c>
      <c r="D120" s="36" t="s">
        <v>6</v>
      </c>
      <c r="E120" s="113"/>
      <c r="F120" s="114">
        <f aca="true" t="shared" si="14" ref="F120:H122">F121</f>
        <v>67600</v>
      </c>
      <c r="G120" s="114">
        <f t="shared" si="14"/>
        <v>67600</v>
      </c>
      <c r="H120" s="115">
        <f t="shared" si="14"/>
        <v>67600</v>
      </c>
    </row>
    <row r="121" spans="1:8" ht="15.75" thickBot="1">
      <c r="A121" s="141" t="s">
        <v>219</v>
      </c>
      <c r="B121" s="129" t="s">
        <v>18</v>
      </c>
      <c r="C121" s="19" t="s">
        <v>215</v>
      </c>
      <c r="D121" s="19" t="s">
        <v>17</v>
      </c>
      <c r="E121" s="116"/>
      <c r="F121" s="117">
        <f t="shared" si="14"/>
        <v>67600</v>
      </c>
      <c r="G121" s="117">
        <f t="shared" si="14"/>
        <v>67600</v>
      </c>
      <c r="H121" s="118">
        <f t="shared" si="14"/>
        <v>67600</v>
      </c>
    </row>
    <row r="122" spans="1:8" ht="15.75" thickBot="1">
      <c r="A122" s="141" t="s">
        <v>220</v>
      </c>
      <c r="B122" s="119" t="s">
        <v>214</v>
      </c>
      <c r="C122" s="19" t="s">
        <v>215</v>
      </c>
      <c r="D122" s="19" t="s">
        <v>17</v>
      </c>
      <c r="E122" s="116" t="s">
        <v>210</v>
      </c>
      <c r="F122" s="117">
        <f>F123</f>
        <v>67600</v>
      </c>
      <c r="G122" s="117">
        <f t="shared" si="14"/>
        <v>67600</v>
      </c>
      <c r="H122" s="118">
        <f t="shared" si="14"/>
        <v>67600</v>
      </c>
    </row>
    <row r="123" spans="1:8" ht="15.75" thickBot="1">
      <c r="A123" s="177" t="s">
        <v>222</v>
      </c>
      <c r="B123" s="143" t="s">
        <v>212</v>
      </c>
      <c r="C123" s="120" t="s">
        <v>215</v>
      </c>
      <c r="D123" s="120" t="s">
        <v>17</v>
      </c>
      <c r="E123" s="121" t="s">
        <v>213</v>
      </c>
      <c r="F123" s="122">
        <v>67600</v>
      </c>
      <c r="G123" s="122">
        <v>67600</v>
      </c>
      <c r="H123" s="123">
        <v>67600</v>
      </c>
    </row>
    <row r="124" spans="1:8" ht="15.75" thickBot="1">
      <c r="A124" s="142" t="s">
        <v>223</v>
      </c>
      <c r="B124" s="65" t="s">
        <v>246</v>
      </c>
      <c r="C124" s="64"/>
      <c r="D124" s="64"/>
      <c r="E124" s="64"/>
      <c r="F124" s="66">
        <f>'прил 4 '!G112</f>
        <v>0</v>
      </c>
      <c r="G124" s="66">
        <v>138000</v>
      </c>
      <c r="H124" s="67">
        <v>268000</v>
      </c>
    </row>
    <row r="125" spans="1:8" s="51" customFormat="1" ht="15.75" thickBot="1">
      <c r="A125" s="142" t="s">
        <v>258</v>
      </c>
      <c r="B125" s="65" t="s">
        <v>19</v>
      </c>
      <c r="C125" s="64"/>
      <c r="D125" s="64"/>
      <c r="E125" s="64"/>
      <c r="F125" s="66">
        <f>F77+F17</f>
        <v>5783418.7700000005</v>
      </c>
      <c r="G125" s="66">
        <f>G77+G17+G124</f>
        <v>5291670</v>
      </c>
      <c r="H125" s="67">
        <f>H77+H17+H124</f>
        <v>5308194</v>
      </c>
    </row>
    <row r="126" spans="1:6" s="51" customFormat="1" ht="12.75">
      <c r="A126" s="52"/>
      <c r="B126" s="53"/>
      <c r="C126" s="54"/>
      <c r="D126" s="54"/>
      <c r="E126" s="54"/>
      <c r="F126" s="55"/>
    </row>
    <row r="127" spans="1:8" s="51" customFormat="1" ht="12.75">
      <c r="A127" s="52"/>
      <c r="B127" s="53"/>
      <c r="C127" s="54"/>
      <c r="D127" s="54"/>
      <c r="E127" s="54"/>
      <c r="F127" s="55"/>
      <c r="G127" s="55"/>
      <c r="H127" s="55"/>
    </row>
    <row r="128" spans="1:6" s="51" customFormat="1" ht="12.75">
      <c r="A128" s="52"/>
      <c r="B128" s="53"/>
      <c r="C128" s="54"/>
      <c r="D128" s="54"/>
      <c r="E128" s="54"/>
      <c r="F128" s="55"/>
    </row>
    <row r="129" spans="1:6" s="51" customFormat="1" ht="12.75">
      <c r="A129" s="52"/>
      <c r="B129" s="53"/>
      <c r="C129" s="54"/>
      <c r="D129" s="54"/>
      <c r="E129" s="54"/>
      <c r="F129" s="55"/>
    </row>
    <row r="130" spans="1:6" s="51" customFormat="1" ht="12.75">
      <c r="A130" s="52"/>
      <c r="B130" s="53"/>
      <c r="C130" s="54"/>
      <c r="D130" s="54"/>
      <c r="E130" s="54"/>
      <c r="F130" s="55"/>
    </row>
    <row r="131" spans="1:6" s="51" customFormat="1" ht="12.75">
      <c r="A131" s="52"/>
      <c r="B131" s="53"/>
      <c r="C131" s="54"/>
      <c r="D131" s="54"/>
      <c r="E131" s="54"/>
      <c r="F131" s="55"/>
    </row>
    <row r="132" spans="1:6" s="51" customFormat="1" ht="12.75">
      <c r="A132" s="52"/>
      <c r="B132" s="53"/>
      <c r="C132" s="54"/>
      <c r="D132" s="54"/>
      <c r="E132" s="54"/>
      <c r="F132" s="55"/>
    </row>
    <row r="133" spans="1:6" s="51" customFormat="1" ht="12.75">
      <c r="A133" s="52"/>
      <c r="B133" s="53"/>
      <c r="C133" s="54"/>
      <c r="D133" s="54"/>
      <c r="E133" s="54"/>
      <c r="F133" s="55"/>
    </row>
    <row r="134" spans="1:6" s="51" customFormat="1" ht="12.75">
      <c r="A134" s="52"/>
      <c r="B134" s="53"/>
      <c r="C134" s="54"/>
      <c r="D134" s="54"/>
      <c r="E134" s="54"/>
      <c r="F134" s="55"/>
    </row>
    <row r="135" spans="1:6" s="51" customFormat="1" ht="12.75">
      <c r="A135" s="52"/>
      <c r="B135" s="53"/>
      <c r="C135" s="54"/>
      <c r="D135" s="54"/>
      <c r="E135" s="54"/>
      <c r="F135" s="55"/>
    </row>
    <row r="136" spans="1:6" s="51" customFormat="1" ht="12.75">
      <c r="A136" s="52"/>
      <c r="B136" s="53"/>
      <c r="C136" s="54"/>
      <c r="D136" s="54"/>
      <c r="E136" s="54"/>
      <c r="F136" s="55"/>
    </row>
    <row r="137" spans="1:6" s="51" customFormat="1" ht="12.75">
      <c r="A137" s="52"/>
      <c r="B137" s="53"/>
      <c r="C137" s="54"/>
      <c r="D137" s="54"/>
      <c r="E137" s="54"/>
      <c r="F137" s="55"/>
    </row>
    <row r="138" spans="1:6" s="51" customFormat="1" ht="12.75">
      <c r="A138" s="52"/>
      <c r="B138" s="53"/>
      <c r="C138" s="54"/>
      <c r="D138" s="54"/>
      <c r="E138" s="54"/>
      <c r="F138" s="55"/>
    </row>
    <row r="139" spans="1:6" s="51" customFormat="1" ht="12.75">
      <c r="A139" s="52"/>
      <c r="B139" s="53"/>
      <c r="C139" s="54"/>
      <c r="D139" s="54"/>
      <c r="E139" s="54"/>
      <c r="F139" s="55"/>
    </row>
    <row r="140" spans="1:6" s="51" customFormat="1" ht="12.75">
      <c r="A140" s="52"/>
      <c r="B140" s="53"/>
      <c r="C140" s="54"/>
      <c r="D140" s="54"/>
      <c r="E140" s="54"/>
      <c r="F140" s="55"/>
    </row>
    <row r="141" spans="1:6" s="51" customFormat="1" ht="12.75">
      <c r="A141" s="52"/>
      <c r="B141" s="53"/>
      <c r="C141" s="54"/>
      <c r="D141" s="54"/>
      <c r="E141" s="54"/>
      <c r="F141" s="55"/>
    </row>
    <row r="142" spans="1:6" s="51" customFormat="1" ht="12.75">
      <c r="A142" s="52"/>
      <c r="B142" s="53"/>
      <c r="C142" s="54"/>
      <c r="D142" s="54"/>
      <c r="E142" s="54"/>
      <c r="F142" s="55"/>
    </row>
    <row r="143" spans="1:6" s="51" customFormat="1" ht="12.75">
      <c r="A143" s="52"/>
      <c r="B143" s="53"/>
      <c r="C143" s="54"/>
      <c r="D143" s="54"/>
      <c r="E143" s="54"/>
      <c r="F143" s="55"/>
    </row>
  </sheetData>
  <sheetProtection/>
  <mergeCells count="8">
    <mergeCell ref="A11:H11"/>
    <mergeCell ref="A12:H12"/>
    <mergeCell ref="F1:H1"/>
    <mergeCell ref="F2:H2"/>
    <mergeCell ref="F3:H3"/>
    <mergeCell ref="F6:H6"/>
    <mergeCell ref="F7:H7"/>
    <mergeCell ref="F8:G8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админ</cp:lastModifiedBy>
  <cp:lastPrinted>2022-03-30T07:25:30Z</cp:lastPrinted>
  <dcterms:created xsi:type="dcterms:W3CDTF">2007-10-12T08:23:45Z</dcterms:created>
  <dcterms:modified xsi:type="dcterms:W3CDTF">2022-03-30T07:25:48Z</dcterms:modified>
  <cp:category/>
  <cp:version/>
  <cp:contentType/>
  <cp:contentStatus/>
</cp:coreProperties>
</file>